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/>
  </bookViews>
  <sheets>
    <sheet name="C.2" sheetId="2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C.3.6" sheetId="16" r:id="rId14"/>
    <sheet name="C.4.6" sheetId="17" r:id="rId15"/>
    <sheet name="C.3.7" sheetId="18" r:id="rId16"/>
    <sheet name="C.4.7" sheetId="19" r:id="rId17"/>
    <sheet name="C.3.8" sheetId="20" r:id="rId18"/>
    <sheet name="C.4.8" sheetId="21" r:id="rId19"/>
    <sheet name="C.3.9" sheetId="22" r:id="rId20"/>
    <sheet name="C.4.9" sheetId="23" r:id="rId21"/>
    <sheet name="B.1" sheetId="25" r:id="rId22"/>
    <sheet name="B.2" sheetId="26" r:id="rId23"/>
    <sheet name="B.2.1" sheetId="27" r:id="rId24"/>
    <sheet name="B.2.2" sheetId="28" r:id="rId25"/>
    <sheet name="B.2.3" sheetId="29" r:id="rId26"/>
    <sheet name="B.2.4" sheetId="30" r:id="rId27"/>
    <sheet name="B.2.5" sheetId="31" r:id="rId28"/>
    <sheet name="B.2.6" sheetId="32" r:id="rId29"/>
    <sheet name="B.2.7" sheetId="33" r:id="rId30"/>
    <sheet name="B.2.8" sheetId="34" r:id="rId31"/>
    <sheet name="B.2.9" sheetId="35" r:id="rId32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  <definedName name="_xlnm._FilterDatabase" localSheetId="15" hidden="1">C.3.7!$Z$1:$Z$247</definedName>
    <definedName name="_xlnm._FilterDatabase" localSheetId="17" hidden="1">C.3.8!$Z$1:$Z$247</definedName>
    <definedName name="_xlnm._FilterDatabase" localSheetId="19" hidden="1">C.3.9!$Z$1:$Z$247</definedName>
  </definedNames>
  <calcPr calcId="145621"/>
</workbook>
</file>

<file path=xl/calcChain.xml><?xml version="1.0" encoding="utf-8"?>
<calcChain xmlns="http://schemas.openxmlformats.org/spreadsheetml/2006/main">
  <c r="M81" i="35" l="1"/>
  <c r="L81" i="35"/>
  <c r="K81" i="35"/>
  <c r="K77" i="35" s="1"/>
  <c r="J81" i="35"/>
  <c r="I81" i="35"/>
  <c r="H81" i="35"/>
  <c r="G81" i="35"/>
  <c r="G77" i="35" s="1"/>
  <c r="F81" i="35"/>
  <c r="E81" i="35"/>
  <c r="M78" i="35"/>
  <c r="L78" i="35"/>
  <c r="L77" i="35" s="1"/>
  <c r="K78" i="35"/>
  <c r="J78" i="35"/>
  <c r="J77" i="35" s="1"/>
  <c r="I78" i="35"/>
  <c r="H78" i="35"/>
  <c r="H77" i="35" s="1"/>
  <c r="G78" i="35"/>
  <c r="F78" i="35"/>
  <c r="F77" i="35" s="1"/>
  <c r="E78" i="35"/>
  <c r="M77" i="35"/>
  <c r="I77" i="35"/>
  <c r="E77" i="35"/>
  <c r="M73" i="35"/>
  <c r="L73" i="35"/>
  <c r="K73" i="35"/>
  <c r="J73" i="35"/>
  <c r="I73" i="35"/>
  <c r="H73" i="35"/>
  <c r="G73" i="35"/>
  <c r="F73" i="35"/>
  <c r="E73" i="35"/>
  <c r="M68" i="35"/>
  <c r="L68" i="35"/>
  <c r="K68" i="35"/>
  <c r="K64" i="35" s="1"/>
  <c r="J68" i="35"/>
  <c r="I68" i="35"/>
  <c r="H68" i="35"/>
  <c r="G68" i="35"/>
  <c r="G64" i="35" s="1"/>
  <c r="F68" i="35"/>
  <c r="E68" i="35"/>
  <c r="M65" i="35"/>
  <c r="L65" i="35"/>
  <c r="L64" i="35" s="1"/>
  <c r="K65" i="35"/>
  <c r="J65" i="35"/>
  <c r="J64" i="35" s="1"/>
  <c r="I65" i="35"/>
  <c r="H65" i="35"/>
  <c r="H64" i="35" s="1"/>
  <c r="G65" i="35"/>
  <c r="F65" i="35"/>
  <c r="F64" i="35" s="1"/>
  <c r="E65" i="35"/>
  <c r="M64" i="35"/>
  <c r="I64" i="35"/>
  <c r="E64" i="35"/>
  <c r="M59" i="35"/>
  <c r="L59" i="35"/>
  <c r="K59" i="35"/>
  <c r="J59" i="35"/>
  <c r="I59" i="35"/>
  <c r="H59" i="35"/>
  <c r="G59" i="35"/>
  <c r="F59" i="35"/>
  <c r="E59" i="35"/>
  <c r="M56" i="35"/>
  <c r="L56" i="35"/>
  <c r="K56" i="35"/>
  <c r="K52" i="35" s="1"/>
  <c r="K51" i="35" s="1"/>
  <c r="J56" i="35"/>
  <c r="I56" i="35"/>
  <c r="H56" i="35"/>
  <c r="G56" i="35"/>
  <c r="G52" i="35" s="1"/>
  <c r="G51" i="35" s="1"/>
  <c r="F56" i="35"/>
  <c r="E56" i="35"/>
  <c r="M53" i="35"/>
  <c r="L53" i="35"/>
  <c r="L52" i="35" s="1"/>
  <c r="L51" i="35" s="1"/>
  <c r="K53" i="35"/>
  <c r="J53" i="35"/>
  <c r="J52" i="35" s="1"/>
  <c r="I53" i="35"/>
  <c r="H53" i="35"/>
  <c r="H52" i="35" s="1"/>
  <c r="H51" i="35" s="1"/>
  <c r="G53" i="35"/>
  <c r="F53" i="35"/>
  <c r="F52" i="35" s="1"/>
  <c r="E53" i="35"/>
  <c r="M52" i="35"/>
  <c r="M51" i="35" s="1"/>
  <c r="I52" i="35"/>
  <c r="E52" i="35"/>
  <c r="J51" i="35"/>
  <c r="F51" i="35"/>
  <c r="M47" i="35"/>
  <c r="L47" i="35"/>
  <c r="K47" i="35"/>
  <c r="J47" i="35"/>
  <c r="I47" i="35"/>
  <c r="H47" i="35"/>
  <c r="G47" i="35"/>
  <c r="F47" i="35"/>
  <c r="E47" i="35"/>
  <c r="M8" i="35"/>
  <c r="L8" i="35"/>
  <c r="L4" i="35" s="1"/>
  <c r="L92" i="35" s="1"/>
  <c r="K8" i="35"/>
  <c r="J8" i="35"/>
  <c r="I8" i="35"/>
  <c r="H8" i="35"/>
  <c r="H4" i="35" s="1"/>
  <c r="H92" i="35" s="1"/>
  <c r="G8" i="35"/>
  <c r="F8" i="35"/>
  <c r="E8" i="35"/>
  <c r="M5" i="35"/>
  <c r="M4" i="35" s="1"/>
  <c r="M92" i="35" s="1"/>
  <c r="L5" i="35"/>
  <c r="K5" i="35"/>
  <c r="J5" i="35"/>
  <c r="I5" i="35"/>
  <c r="I4" i="35" s="1"/>
  <c r="H5" i="35"/>
  <c r="G5" i="35"/>
  <c r="F5" i="35"/>
  <c r="E5" i="35"/>
  <c r="E4" i="35" s="1"/>
  <c r="J4" i="35"/>
  <c r="F4" i="35"/>
  <c r="F92" i="35" s="1"/>
  <c r="M81" i="34"/>
  <c r="L81" i="34"/>
  <c r="L77" i="34" s="1"/>
  <c r="K81" i="34"/>
  <c r="J81" i="34"/>
  <c r="I81" i="34"/>
  <c r="H81" i="34"/>
  <c r="H77" i="34" s="1"/>
  <c r="G81" i="34"/>
  <c r="F81" i="34"/>
  <c r="E81" i="34"/>
  <c r="M78" i="34"/>
  <c r="M77" i="34" s="1"/>
  <c r="L78" i="34"/>
  <c r="K78" i="34"/>
  <c r="K77" i="34" s="1"/>
  <c r="J78" i="34"/>
  <c r="I78" i="34"/>
  <c r="I77" i="34" s="1"/>
  <c r="H78" i="34"/>
  <c r="G78" i="34"/>
  <c r="G77" i="34" s="1"/>
  <c r="F78" i="34"/>
  <c r="E78" i="34"/>
  <c r="E77" i="34" s="1"/>
  <c r="J77" i="34"/>
  <c r="F77" i="34"/>
  <c r="M73" i="34"/>
  <c r="L73" i="34"/>
  <c r="K73" i="34"/>
  <c r="J73" i="34"/>
  <c r="I73" i="34"/>
  <c r="H73" i="34"/>
  <c r="G73" i="34"/>
  <c r="F73" i="34"/>
  <c r="E73" i="34"/>
  <c r="M68" i="34"/>
  <c r="L68" i="34"/>
  <c r="L64" i="34" s="1"/>
  <c r="K68" i="34"/>
  <c r="J68" i="34"/>
  <c r="I68" i="34"/>
  <c r="H68" i="34"/>
  <c r="H64" i="34" s="1"/>
  <c r="G68" i="34"/>
  <c r="F68" i="34"/>
  <c r="E68" i="34"/>
  <c r="M65" i="34"/>
  <c r="M64" i="34" s="1"/>
  <c r="L65" i="34"/>
  <c r="K65" i="34"/>
  <c r="K64" i="34" s="1"/>
  <c r="J65" i="34"/>
  <c r="I65" i="34"/>
  <c r="I64" i="34" s="1"/>
  <c r="H65" i="34"/>
  <c r="G65" i="34"/>
  <c r="G64" i="34" s="1"/>
  <c r="F65" i="34"/>
  <c r="E65" i="34"/>
  <c r="E64" i="34" s="1"/>
  <c r="J64" i="34"/>
  <c r="F64" i="34"/>
  <c r="M59" i="34"/>
  <c r="L59" i="34"/>
  <c r="K59" i="34"/>
  <c r="J59" i="34"/>
  <c r="I59" i="34"/>
  <c r="H59" i="34"/>
  <c r="G59" i="34"/>
  <c r="F59" i="34"/>
  <c r="E59" i="34"/>
  <c r="M56" i="34"/>
  <c r="L56" i="34"/>
  <c r="L52" i="34" s="1"/>
  <c r="L51" i="34" s="1"/>
  <c r="K56" i="34"/>
  <c r="J56" i="34"/>
  <c r="I56" i="34"/>
  <c r="H56" i="34"/>
  <c r="H52" i="34" s="1"/>
  <c r="H51" i="34" s="1"/>
  <c r="G56" i="34"/>
  <c r="F56" i="34"/>
  <c r="E56" i="34"/>
  <c r="M53" i="34"/>
  <c r="M52" i="34" s="1"/>
  <c r="M51" i="34" s="1"/>
  <c r="L53" i="34"/>
  <c r="K53" i="34"/>
  <c r="K52" i="34" s="1"/>
  <c r="J53" i="34"/>
  <c r="I53" i="34"/>
  <c r="I52" i="34" s="1"/>
  <c r="I51" i="34" s="1"/>
  <c r="H53" i="34"/>
  <c r="G53" i="34"/>
  <c r="G52" i="34" s="1"/>
  <c r="F53" i="34"/>
  <c r="E53" i="34"/>
  <c r="E52" i="34" s="1"/>
  <c r="E51" i="34" s="1"/>
  <c r="J52" i="34"/>
  <c r="F52" i="34"/>
  <c r="G51" i="34"/>
  <c r="G92" i="34" s="1"/>
  <c r="M47" i="34"/>
  <c r="L47" i="34"/>
  <c r="K47" i="34"/>
  <c r="J47" i="34"/>
  <c r="I47" i="34"/>
  <c r="H47" i="34"/>
  <c r="G47" i="34"/>
  <c r="F47" i="34"/>
  <c r="E47" i="34"/>
  <c r="M8" i="34"/>
  <c r="M4" i="34" s="1"/>
  <c r="L8" i="34"/>
  <c r="K8" i="34"/>
  <c r="J8" i="34"/>
  <c r="I8" i="34"/>
  <c r="I4" i="34" s="1"/>
  <c r="H8" i="34"/>
  <c r="G8" i="34"/>
  <c r="F8" i="34"/>
  <c r="E8" i="34"/>
  <c r="E4" i="34" s="1"/>
  <c r="M5" i="34"/>
  <c r="L5" i="34"/>
  <c r="L4" i="34" s="1"/>
  <c r="L92" i="34" s="1"/>
  <c r="K5" i="34"/>
  <c r="J5" i="34"/>
  <c r="J4" i="34" s="1"/>
  <c r="I5" i="34"/>
  <c r="H5" i="34"/>
  <c r="H4" i="34" s="1"/>
  <c r="H92" i="34" s="1"/>
  <c r="G5" i="34"/>
  <c r="F5" i="34"/>
  <c r="F4" i="34" s="1"/>
  <c r="E5" i="34"/>
  <c r="K4" i="34"/>
  <c r="G4" i="34"/>
  <c r="M81" i="33"/>
  <c r="M77" i="33" s="1"/>
  <c r="L81" i="33"/>
  <c r="K81" i="33"/>
  <c r="J81" i="33"/>
  <c r="I81" i="33"/>
  <c r="I77" i="33" s="1"/>
  <c r="H81" i="33"/>
  <c r="G81" i="33"/>
  <c r="F81" i="33"/>
  <c r="E81" i="33"/>
  <c r="E77" i="33" s="1"/>
  <c r="M78" i="33"/>
  <c r="L78" i="33"/>
  <c r="L77" i="33" s="1"/>
  <c r="K78" i="33"/>
  <c r="J78" i="33"/>
  <c r="J77" i="33" s="1"/>
  <c r="I78" i="33"/>
  <c r="H78" i="33"/>
  <c r="H77" i="33" s="1"/>
  <c r="G78" i="33"/>
  <c r="F78" i="33"/>
  <c r="F77" i="33" s="1"/>
  <c r="E78" i="33"/>
  <c r="K77" i="33"/>
  <c r="G77" i="33"/>
  <c r="M73" i="33"/>
  <c r="L73" i="33"/>
  <c r="K73" i="33"/>
  <c r="J73" i="33"/>
  <c r="I73" i="33"/>
  <c r="H73" i="33"/>
  <c r="G73" i="33"/>
  <c r="F73" i="33"/>
  <c r="E73" i="33"/>
  <c r="M68" i="33"/>
  <c r="M64" i="33" s="1"/>
  <c r="L68" i="33"/>
  <c r="K68" i="33"/>
  <c r="J68" i="33"/>
  <c r="I68" i="33"/>
  <c r="I64" i="33" s="1"/>
  <c r="H68" i="33"/>
  <c r="G68" i="33"/>
  <c r="F68" i="33"/>
  <c r="E68" i="33"/>
  <c r="E64" i="33" s="1"/>
  <c r="M65" i="33"/>
  <c r="L65" i="33"/>
  <c r="L64" i="33" s="1"/>
  <c r="K65" i="33"/>
  <c r="J65" i="33"/>
  <c r="J64" i="33" s="1"/>
  <c r="I65" i="33"/>
  <c r="H65" i="33"/>
  <c r="H64" i="33" s="1"/>
  <c r="G65" i="33"/>
  <c r="F65" i="33"/>
  <c r="F64" i="33" s="1"/>
  <c r="E65" i="33"/>
  <c r="K64" i="33"/>
  <c r="G64" i="33"/>
  <c r="M59" i="33"/>
  <c r="L59" i="33"/>
  <c r="K59" i="33"/>
  <c r="J59" i="33"/>
  <c r="I59" i="33"/>
  <c r="H59" i="33"/>
  <c r="G59" i="33"/>
  <c r="F59" i="33"/>
  <c r="E59" i="33"/>
  <c r="M56" i="33"/>
  <c r="M52" i="33" s="1"/>
  <c r="M51" i="33" s="1"/>
  <c r="L56" i="33"/>
  <c r="K56" i="33"/>
  <c r="J56" i="33"/>
  <c r="I56" i="33"/>
  <c r="I52" i="33" s="1"/>
  <c r="I51" i="33" s="1"/>
  <c r="H56" i="33"/>
  <c r="G56" i="33"/>
  <c r="F56" i="33"/>
  <c r="E56" i="33"/>
  <c r="E52" i="33" s="1"/>
  <c r="E51" i="33" s="1"/>
  <c r="M53" i="33"/>
  <c r="L53" i="33"/>
  <c r="L52" i="33" s="1"/>
  <c r="L51" i="33" s="1"/>
  <c r="L92" i="33" s="1"/>
  <c r="K53" i="33"/>
  <c r="J53" i="33"/>
  <c r="J52" i="33" s="1"/>
  <c r="J51" i="33" s="1"/>
  <c r="I53" i="33"/>
  <c r="H53" i="33"/>
  <c r="H52" i="33" s="1"/>
  <c r="H51" i="33" s="1"/>
  <c r="G53" i="33"/>
  <c r="F53" i="33"/>
  <c r="F52" i="33" s="1"/>
  <c r="F51" i="33" s="1"/>
  <c r="E53" i="33"/>
  <c r="K52" i="33"/>
  <c r="K51" i="33" s="1"/>
  <c r="G52" i="33"/>
  <c r="M47" i="33"/>
  <c r="L47" i="33"/>
  <c r="K47" i="33"/>
  <c r="J47" i="33"/>
  <c r="I47" i="33"/>
  <c r="H47" i="33"/>
  <c r="G47" i="33"/>
  <c r="F47" i="33"/>
  <c r="E47" i="33"/>
  <c r="M8" i="33"/>
  <c r="L8" i="33"/>
  <c r="K8" i="33"/>
  <c r="J8" i="33"/>
  <c r="J4" i="33" s="1"/>
  <c r="J92" i="33" s="1"/>
  <c r="I8" i="33"/>
  <c r="H8" i="33"/>
  <c r="G8" i="33"/>
  <c r="F8" i="33"/>
  <c r="F4" i="33" s="1"/>
  <c r="F92" i="33" s="1"/>
  <c r="E8" i="33"/>
  <c r="M5" i="33"/>
  <c r="L5" i="33"/>
  <c r="K5" i="33"/>
  <c r="K4" i="33" s="1"/>
  <c r="K92" i="33" s="1"/>
  <c r="J5" i="33"/>
  <c r="I5" i="33"/>
  <c r="H5" i="33"/>
  <c r="G5" i="33"/>
  <c r="G4" i="33" s="1"/>
  <c r="F5" i="33"/>
  <c r="E5" i="33"/>
  <c r="L4" i="33"/>
  <c r="H4" i="33"/>
  <c r="H92" i="33" s="1"/>
  <c r="M81" i="32"/>
  <c r="L81" i="32"/>
  <c r="K81" i="32"/>
  <c r="J81" i="32"/>
  <c r="J77" i="32" s="1"/>
  <c r="I81" i="32"/>
  <c r="H81" i="32"/>
  <c r="G81" i="32"/>
  <c r="F81" i="32"/>
  <c r="F77" i="32" s="1"/>
  <c r="E81" i="32"/>
  <c r="M78" i="32"/>
  <c r="M77" i="32" s="1"/>
  <c r="L78" i="32"/>
  <c r="K78" i="32"/>
  <c r="K77" i="32" s="1"/>
  <c r="J78" i="32"/>
  <c r="I78" i="32"/>
  <c r="I77" i="32" s="1"/>
  <c r="H78" i="32"/>
  <c r="G78" i="32"/>
  <c r="G77" i="32" s="1"/>
  <c r="F78" i="32"/>
  <c r="E78" i="32"/>
  <c r="E77" i="32" s="1"/>
  <c r="L77" i="32"/>
  <c r="H77" i="32"/>
  <c r="M73" i="32"/>
  <c r="M51" i="32" s="1"/>
  <c r="L73" i="32"/>
  <c r="K73" i="32"/>
  <c r="J73" i="32"/>
  <c r="I73" i="32"/>
  <c r="H73" i="32"/>
  <c r="G73" i="32"/>
  <c r="F73" i="32"/>
  <c r="E73" i="32"/>
  <c r="E51" i="32" s="1"/>
  <c r="M68" i="32"/>
  <c r="L68" i="32"/>
  <c r="K68" i="32"/>
  <c r="J68" i="32"/>
  <c r="J64" i="32" s="1"/>
  <c r="I68" i="32"/>
  <c r="H68" i="32"/>
  <c r="G68" i="32"/>
  <c r="F68" i="32"/>
  <c r="F64" i="32" s="1"/>
  <c r="E68" i="32"/>
  <c r="M65" i="32"/>
  <c r="M64" i="32" s="1"/>
  <c r="L65" i="32"/>
  <c r="K65" i="32"/>
  <c r="K64" i="32" s="1"/>
  <c r="J65" i="32"/>
  <c r="I65" i="32"/>
  <c r="I64" i="32" s="1"/>
  <c r="H65" i="32"/>
  <c r="G65" i="32"/>
  <c r="G64" i="32" s="1"/>
  <c r="F65" i="32"/>
  <c r="E65" i="32"/>
  <c r="E64" i="32" s="1"/>
  <c r="L64" i="32"/>
  <c r="H64" i="32"/>
  <c r="M59" i="32"/>
  <c r="L59" i="32"/>
  <c r="K59" i="32"/>
  <c r="J59" i="32"/>
  <c r="I59" i="32"/>
  <c r="I51" i="32" s="1"/>
  <c r="H59" i="32"/>
  <c r="G59" i="32"/>
  <c r="F59" i="32"/>
  <c r="E59" i="32"/>
  <c r="M56" i="32"/>
  <c r="L56" i="32"/>
  <c r="K56" i="32"/>
  <c r="J56" i="32"/>
  <c r="J52" i="32" s="1"/>
  <c r="I56" i="32"/>
  <c r="H56" i="32"/>
  <c r="G56" i="32"/>
  <c r="F56" i="32"/>
  <c r="F52" i="32" s="1"/>
  <c r="E56" i="32"/>
  <c r="M53" i="32"/>
  <c r="M52" i="32" s="1"/>
  <c r="L53" i="32"/>
  <c r="K53" i="32"/>
  <c r="K52" i="32" s="1"/>
  <c r="J53" i="32"/>
  <c r="I53" i="32"/>
  <c r="I52" i="32" s="1"/>
  <c r="H53" i="32"/>
  <c r="G53" i="32"/>
  <c r="G52" i="32" s="1"/>
  <c r="F53" i="32"/>
  <c r="E53" i="32"/>
  <c r="E52" i="32" s="1"/>
  <c r="L52" i="32"/>
  <c r="L51" i="32" s="1"/>
  <c r="H52" i="32"/>
  <c r="M47" i="32"/>
  <c r="L47" i="32"/>
  <c r="K47" i="32"/>
  <c r="J47" i="32"/>
  <c r="I47" i="32"/>
  <c r="H47" i="32"/>
  <c r="G47" i="32"/>
  <c r="F47" i="32"/>
  <c r="E47" i="32"/>
  <c r="M8" i="32"/>
  <c r="L8" i="32"/>
  <c r="K8" i="32"/>
  <c r="K4" i="32" s="1"/>
  <c r="J8" i="32"/>
  <c r="I8" i="32"/>
  <c r="H8" i="32"/>
  <c r="G8" i="32"/>
  <c r="G4" i="32" s="1"/>
  <c r="F8" i="32"/>
  <c r="E8" i="32"/>
  <c r="M5" i="32"/>
  <c r="L5" i="32"/>
  <c r="L4" i="32" s="1"/>
  <c r="K5" i="32"/>
  <c r="J5" i="32"/>
  <c r="I5" i="32"/>
  <c r="H5" i="32"/>
  <c r="H4" i="32" s="1"/>
  <c r="G5" i="32"/>
  <c r="F5" i="32"/>
  <c r="E5" i="32"/>
  <c r="M4" i="32"/>
  <c r="I4" i="32"/>
  <c r="I92" i="32" s="1"/>
  <c r="E4" i="32"/>
  <c r="F92" i="31"/>
  <c r="M81" i="31"/>
  <c r="L81" i="31"/>
  <c r="K81" i="31"/>
  <c r="K77" i="31" s="1"/>
  <c r="J81" i="31"/>
  <c r="I81" i="31"/>
  <c r="H81" i="31"/>
  <c r="G81" i="31"/>
  <c r="G77" i="31" s="1"/>
  <c r="F81" i="31"/>
  <c r="E81" i="31"/>
  <c r="M78" i="31"/>
  <c r="L78" i="31"/>
  <c r="L77" i="31" s="1"/>
  <c r="K78" i="31"/>
  <c r="J78" i="31"/>
  <c r="J77" i="31" s="1"/>
  <c r="I78" i="31"/>
  <c r="H78" i="31"/>
  <c r="H77" i="31" s="1"/>
  <c r="G78" i="31"/>
  <c r="F78" i="31"/>
  <c r="F77" i="31" s="1"/>
  <c r="E78" i="31"/>
  <c r="M77" i="31"/>
  <c r="I77" i="31"/>
  <c r="E77" i="31"/>
  <c r="M73" i="31"/>
  <c r="L73" i="31"/>
  <c r="K73" i="31"/>
  <c r="J73" i="31"/>
  <c r="I73" i="31"/>
  <c r="H73" i="31"/>
  <c r="G73" i="31"/>
  <c r="F73" i="31"/>
  <c r="E73" i="31"/>
  <c r="M68" i="31"/>
  <c r="L68" i="31"/>
  <c r="K68" i="31"/>
  <c r="K64" i="31" s="1"/>
  <c r="J68" i="31"/>
  <c r="I68" i="31"/>
  <c r="H68" i="31"/>
  <c r="G68" i="31"/>
  <c r="G64" i="31" s="1"/>
  <c r="F68" i="31"/>
  <c r="E68" i="31"/>
  <c r="M65" i="31"/>
  <c r="L65" i="31"/>
  <c r="L64" i="31" s="1"/>
  <c r="K65" i="31"/>
  <c r="J65" i="31"/>
  <c r="J64" i="31" s="1"/>
  <c r="I65" i="31"/>
  <c r="H65" i="31"/>
  <c r="H64" i="31" s="1"/>
  <c r="G65" i="31"/>
  <c r="F65" i="31"/>
  <c r="F64" i="31" s="1"/>
  <c r="E65" i="31"/>
  <c r="M64" i="31"/>
  <c r="I64" i="31"/>
  <c r="E64" i="31"/>
  <c r="M59" i="31"/>
  <c r="L59" i="31"/>
  <c r="K59" i="31"/>
  <c r="J59" i="31"/>
  <c r="I59" i="31"/>
  <c r="H59" i="31"/>
  <c r="G59" i="31"/>
  <c r="F59" i="31"/>
  <c r="E59" i="31"/>
  <c r="M56" i="31"/>
  <c r="L56" i="31"/>
  <c r="K56" i="31"/>
  <c r="K52" i="31" s="1"/>
  <c r="J56" i="31"/>
  <c r="I56" i="31"/>
  <c r="H56" i="31"/>
  <c r="G56" i="31"/>
  <c r="G52" i="31" s="1"/>
  <c r="F56" i="31"/>
  <c r="E56" i="31"/>
  <c r="M53" i="31"/>
  <c r="L53" i="31"/>
  <c r="L52" i="31" s="1"/>
  <c r="K53" i="31"/>
  <c r="J53" i="31"/>
  <c r="J52" i="31" s="1"/>
  <c r="J51" i="31" s="1"/>
  <c r="I53" i="31"/>
  <c r="H53" i="31"/>
  <c r="H52" i="31" s="1"/>
  <c r="G53" i="31"/>
  <c r="F53" i="31"/>
  <c r="F52" i="31" s="1"/>
  <c r="F51" i="31" s="1"/>
  <c r="E53" i="31"/>
  <c r="M52" i="31"/>
  <c r="I52" i="31"/>
  <c r="I51" i="31" s="1"/>
  <c r="E52" i="31"/>
  <c r="E51" i="31" s="1"/>
  <c r="M47" i="31"/>
  <c r="L47" i="31"/>
  <c r="K47" i="31"/>
  <c r="J47" i="31"/>
  <c r="I47" i="31"/>
  <c r="H47" i="31"/>
  <c r="G47" i="31"/>
  <c r="F47" i="31"/>
  <c r="E47" i="31"/>
  <c r="M8" i="31"/>
  <c r="L8" i="31"/>
  <c r="L4" i="31" s="1"/>
  <c r="K8" i="31"/>
  <c r="J8" i="31"/>
  <c r="I8" i="31"/>
  <c r="H8" i="31"/>
  <c r="G8" i="31"/>
  <c r="F8" i="31"/>
  <c r="E8" i="31"/>
  <c r="M5" i="31"/>
  <c r="M4" i="31" s="1"/>
  <c r="L5" i="31"/>
  <c r="K5" i="31"/>
  <c r="K4" i="31" s="1"/>
  <c r="J5" i="31"/>
  <c r="I5" i="31"/>
  <c r="I4" i="31" s="1"/>
  <c r="H5" i="31"/>
  <c r="G5" i="31"/>
  <c r="G4" i="31" s="1"/>
  <c r="F5" i="31"/>
  <c r="E5" i="31"/>
  <c r="E4" i="31" s="1"/>
  <c r="E92" i="31" s="1"/>
  <c r="J4" i="31"/>
  <c r="J92" i="31" s="1"/>
  <c r="H4" i="31"/>
  <c r="F4" i="31"/>
  <c r="M81" i="30"/>
  <c r="L81" i="30"/>
  <c r="L77" i="30" s="1"/>
  <c r="K81" i="30"/>
  <c r="J81" i="30"/>
  <c r="I81" i="30"/>
  <c r="H81" i="30"/>
  <c r="G81" i="30"/>
  <c r="F81" i="30"/>
  <c r="E81" i="30"/>
  <c r="M78" i="30"/>
  <c r="L78" i="30"/>
  <c r="K78" i="30"/>
  <c r="K77" i="30" s="1"/>
  <c r="J78" i="30"/>
  <c r="I78" i="30"/>
  <c r="H78" i="30"/>
  <c r="G78" i="30"/>
  <c r="G77" i="30" s="1"/>
  <c r="F78" i="30"/>
  <c r="E78" i="30"/>
  <c r="M77" i="30"/>
  <c r="J77" i="30"/>
  <c r="I77" i="30"/>
  <c r="H77" i="30"/>
  <c r="F77" i="30"/>
  <c r="E77" i="30"/>
  <c r="M73" i="30"/>
  <c r="L73" i="30"/>
  <c r="K73" i="30"/>
  <c r="J73" i="30"/>
  <c r="I73" i="30"/>
  <c r="H73" i="30"/>
  <c r="G73" i="30"/>
  <c r="F73" i="30"/>
  <c r="F51" i="30" s="1"/>
  <c r="E73" i="30"/>
  <c r="M68" i="30"/>
  <c r="L68" i="30"/>
  <c r="K68" i="30"/>
  <c r="J68" i="30"/>
  <c r="I68" i="30"/>
  <c r="H68" i="30"/>
  <c r="G68" i="30"/>
  <c r="F68" i="30"/>
  <c r="E68" i="30"/>
  <c r="M65" i="30"/>
  <c r="L65" i="30"/>
  <c r="L64" i="30" s="1"/>
  <c r="K65" i="30"/>
  <c r="J65" i="30"/>
  <c r="I65" i="30"/>
  <c r="H65" i="30"/>
  <c r="H64" i="30" s="1"/>
  <c r="G65" i="30"/>
  <c r="F65" i="30"/>
  <c r="E65" i="30"/>
  <c r="M64" i="30"/>
  <c r="M51" i="30" s="1"/>
  <c r="J64" i="30"/>
  <c r="I64" i="30"/>
  <c r="F64" i="30"/>
  <c r="E64" i="30"/>
  <c r="M59" i="30"/>
  <c r="L59" i="30"/>
  <c r="K59" i="30"/>
  <c r="J59" i="30"/>
  <c r="I59" i="30"/>
  <c r="H59" i="30"/>
  <c r="G59" i="30"/>
  <c r="F59" i="30"/>
  <c r="E59" i="30"/>
  <c r="M56" i="30"/>
  <c r="L56" i="30"/>
  <c r="K56" i="30"/>
  <c r="J56" i="30"/>
  <c r="I56" i="30"/>
  <c r="H56" i="30"/>
  <c r="G56" i="30"/>
  <c r="F56" i="30"/>
  <c r="E56" i="30"/>
  <c r="M53" i="30"/>
  <c r="L53" i="30"/>
  <c r="L52" i="30" s="1"/>
  <c r="K53" i="30"/>
  <c r="J53" i="30"/>
  <c r="I53" i="30"/>
  <c r="H53" i="30"/>
  <c r="G53" i="30"/>
  <c r="F53" i="30"/>
  <c r="E53" i="30"/>
  <c r="M52" i="30"/>
  <c r="J52" i="30"/>
  <c r="J51" i="30" s="1"/>
  <c r="I52" i="30"/>
  <c r="H52" i="30"/>
  <c r="F52" i="30"/>
  <c r="E52" i="30"/>
  <c r="E51" i="30" s="1"/>
  <c r="I51" i="30"/>
  <c r="M47" i="30"/>
  <c r="L47" i="30"/>
  <c r="K47" i="30"/>
  <c r="J47" i="30"/>
  <c r="I47" i="30"/>
  <c r="H47" i="30"/>
  <c r="G47" i="30"/>
  <c r="G4" i="30" s="1"/>
  <c r="F47" i="30"/>
  <c r="E47" i="30"/>
  <c r="M8" i="30"/>
  <c r="L8" i="30"/>
  <c r="K8" i="30"/>
  <c r="J8" i="30"/>
  <c r="I8" i="30"/>
  <c r="H8" i="30"/>
  <c r="G8" i="30"/>
  <c r="F8" i="30"/>
  <c r="E8" i="30"/>
  <c r="M5" i="30"/>
  <c r="M4" i="30" s="1"/>
  <c r="M92" i="30" s="1"/>
  <c r="L5" i="30"/>
  <c r="K5" i="30"/>
  <c r="J5" i="30"/>
  <c r="I5" i="30"/>
  <c r="H5" i="30"/>
  <c r="G5" i="30"/>
  <c r="F5" i="30"/>
  <c r="E5" i="30"/>
  <c r="K4" i="30"/>
  <c r="J4" i="30"/>
  <c r="I4" i="30"/>
  <c r="F4" i="30"/>
  <c r="F92" i="30" s="1"/>
  <c r="E4" i="30"/>
  <c r="M81" i="29"/>
  <c r="M77" i="29" s="1"/>
  <c r="L81" i="29"/>
  <c r="K81" i="29"/>
  <c r="K77" i="29" s="1"/>
  <c r="J81" i="29"/>
  <c r="I81" i="29"/>
  <c r="I77" i="29" s="1"/>
  <c r="H81" i="29"/>
  <c r="G81" i="29"/>
  <c r="F81" i="29"/>
  <c r="E81" i="29"/>
  <c r="M78" i="29"/>
  <c r="L78" i="29"/>
  <c r="L77" i="29" s="1"/>
  <c r="K78" i="29"/>
  <c r="J78" i="29"/>
  <c r="I78" i="29"/>
  <c r="H78" i="29"/>
  <c r="H77" i="29" s="1"/>
  <c r="G78" i="29"/>
  <c r="F78" i="29"/>
  <c r="F77" i="29" s="1"/>
  <c r="E78" i="29"/>
  <c r="J77" i="29"/>
  <c r="G77" i="29"/>
  <c r="E77" i="29"/>
  <c r="M73" i="29"/>
  <c r="L73" i="29"/>
  <c r="K73" i="29"/>
  <c r="J73" i="29"/>
  <c r="I73" i="29"/>
  <c r="H73" i="29"/>
  <c r="G73" i="29"/>
  <c r="F73" i="29"/>
  <c r="E73" i="29"/>
  <c r="M68" i="29"/>
  <c r="L68" i="29"/>
  <c r="K68" i="29"/>
  <c r="K64" i="29" s="1"/>
  <c r="J68" i="29"/>
  <c r="I68" i="29"/>
  <c r="I64" i="29" s="1"/>
  <c r="H68" i="29"/>
  <c r="G68" i="29"/>
  <c r="F68" i="29"/>
  <c r="E68" i="29"/>
  <c r="M65" i="29"/>
  <c r="L65" i="29"/>
  <c r="L64" i="29" s="1"/>
  <c r="K65" i="29"/>
  <c r="J65" i="29"/>
  <c r="I65" i="29"/>
  <c r="H65" i="29"/>
  <c r="H64" i="29" s="1"/>
  <c r="G65" i="29"/>
  <c r="F65" i="29"/>
  <c r="F64" i="29" s="1"/>
  <c r="E65" i="29"/>
  <c r="M64" i="29"/>
  <c r="J64" i="29"/>
  <c r="G64" i="29"/>
  <c r="E64" i="29"/>
  <c r="M59" i="29"/>
  <c r="L59" i="29"/>
  <c r="K59" i="29"/>
  <c r="J59" i="29"/>
  <c r="I59" i="29"/>
  <c r="H59" i="29"/>
  <c r="G59" i="29"/>
  <c r="F59" i="29"/>
  <c r="E59" i="29"/>
  <c r="M56" i="29"/>
  <c r="M52" i="29" s="1"/>
  <c r="M51" i="29" s="1"/>
  <c r="L56" i="29"/>
  <c r="K56" i="29"/>
  <c r="J56" i="29"/>
  <c r="I56" i="29"/>
  <c r="I52" i="29" s="1"/>
  <c r="I51" i="29" s="1"/>
  <c r="H56" i="29"/>
  <c r="G56" i="29"/>
  <c r="F56" i="29"/>
  <c r="E56" i="29"/>
  <c r="E52" i="29" s="1"/>
  <c r="E51" i="29" s="1"/>
  <c r="M53" i="29"/>
  <c r="L53" i="29"/>
  <c r="L52" i="29" s="1"/>
  <c r="K53" i="29"/>
  <c r="J53" i="29"/>
  <c r="J52" i="29" s="1"/>
  <c r="J51" i="29" s="1"/>
  <c r="I53" i="29"/>
  <c r="H53" i="29"/>
  <c r="H52" i="29" s="1"/>
  <c r="H51" i="29" s="1"/>
  <c r="G53" i="29"/>
  <c r="F53" i="29"/>
  <c r="F52" i="29" s="1"/>
  <c r="F51" i="29" s="1"/>
  <c r="E53" i="29"/>
  <c r="K52" i="29"/>
  <c r="K51" i="29" s="1"/>
  <c r="G52" i="29"/>
  <c r="L51" i="29"/>
  <c r="M47" i="29"/>
  <c r="L47" i="29"/>
  <c r="K47" i="29"/>
  <c r="J47" i="29"/>
  <c r="I47" i="29"/>
  <c r="H47" i="29"/>
  <c r="G47" i="29"/>
  <c r="F47" i="29"/>
  <c r="E47" i="29"/>
  <c r="M8" i="29"/>
  <c r="L8" i="29"/>
  <c r="K8" i="29"/>
  <c r="J8" i="29"/>
  <c r="J4" i="29" s="1"/>
  <c r="J92" i="29" s="1"/>
  <c r="I8" i="29"/>
  <c r="H8" i="29"/>
  <c r="G8" i="29"/>
  <c r="F8" i="29"/>
  <c r="F4" i="29" s="1"/>
  <c r="E8" i="29"/>
  <c r="M5" i="29"/>
  <c r="M4" i="29" s="1"/>
  <c r="M92" i="29" s="1"/>
  <c r="L5" i="29"/>
  <c r="K5" i="29"/>
  <c r="K4" i="29" s="1"/>
  <c r="K92" i="29" s="1"/>
  <c r="J5" i="29"/>
  <c r="I5" i="29"/>
  <c r="I4" i="29" s="1"/>
  <c r="I92" i="29" s="1"/>
  <c r="H5" i="29"/>
  <c r="G5" i="29"/>
  <c r="G4" i="29" s="1"/>
  <c r="F5" i="29"/>
  <c r="E5" i="29"/>
  <c r="E4" i="29" s="1"/>
  <c r="E92" i="29" s="1"/>
  <c r="L4" i="29"/>
  <c r="H4" i="29"/>
  <c r="M81" i="28"/>
  <c r="L81" i="28"/>
  <c r="K81" i="28"/>
  <c r="J81" i="28"/>
  <c r="J77" i="28" s="1"/>
  <c r="I81" i="28"/>
  <c r="H81" i="28"/>
  <c r="G81" i="28"/>
  <c r="F81" i="28"/>
  <c r="F77" i="28" s="1"/>
  <c r="E81" i="28"/>
  <c r="M78" i="28"/>
  <c r="M77" i="28" s="1"/>
  <c r="L78" i="28"/>
  <c r="K78" i="28"/>
  <c r="K77" i="28" s="1"/>
  <c r="J78" i="28"/>
  <c r="I78" i="28"/>
  <c r="I77" i="28" s="1"/>
  <c r="H78" i="28"/>
  <c r="G78" i="28"/>
  <c r="G77" i="28" s="1"/>
  <c r="F78" i="28"/>
  <c r="E78" i="28"/>
  <c r="E77" i="28" s="1"/>
  <c r="L77" i="28"/>
  <c r="H77" i="28"/>
  <c r="M73" i="28"/>
  <c r="L73" i="28"/>
  <c r="K73" i="28"/>
  <c r="J73" i="28"/>
  <c r="I73" i="28"/>
  <c r="H73" i="28"/>
  <c r="G73" i="28"/>
  <c r="F73" i="28"/>
  <c r="E73" i="28"/>
  <c r="M68" i="28"/>
  <c r="L68" i="28"/>
  <c r="K68" i="28"/>
  <c r="J68" i="28"/>
  <c r="J64" i="28" s="1"/>
  <c r="I68" i="28"/>
  <c r="H68" i="28"/>
  <c r="G68" i="28"/>
  <c r="F68" i="28"/>
  <c r="F64" i="28" s="1"/>
  <c r="E68" i="28"/>
  <c r="M65" i="28"/>
  <c r="M64" i="28" s="1"/>
  <c r="L65" i="28"/>
  <c r="K65" i="28"/>
  <c r="K64" i="28" s="1"/>
  <c r="J65" i="28"/>
  <c r="I65" i="28"/>
  <c r="I64" i="28" s="1"/>
  <c r="I51" i="28" s="1"/>
  <c r="I92" i="28" s="1"/>
  <c r="H65" i="28"/>
  <c r="G65" i="28"/>
  <c r="G64" i="28" s="1"/>
  <c r="F65" i="28"/>
  <c r="E65" i="28"/>
  <c r="E64" i="28" s="1"/>
  <c r="E51" i="28" s="1"/>
  <c r="L64" i="28"/>
  <c r="H64" i="28"/>
  <c r="M59" i="28"/>
  <c r="L59" i="28"/>
  <c r="K59" i="28"/>
  <c r="J59" i="28"/>
  <c r="I59" i="28"/>
  <c r="H59" i="28"/>
  <c r="G59" i="28"/>
  <c r="F59" i="28"/>
  <c r="E59" i="28"/>
  <c r="M56" i="28"/>
  <c r="L56" i="28"/>
  <c r="K56" i="28"/>
  <c r="J56" i="28"/>
  <c r="J52" i="28" s="1"/>
  <c r="I56" i="28"/>
  <c r="H56" i="28"/>
  <c r="G56" i="28"/>
  <c r="F56" i="28"/>
  <c r="F52" i="28" s="1"/>
  <c r="E56" i="28"/>
  <c r="M53" i="28"/>
  <c r="M52" i="28" s="1"/>
  <c r="L53" i="28"/>
  <c r="K53" i="28"/>
  <c r="K52" i="28" s="1"/>
  <c r="J53" i="28"/>
  <c r="I53" i="28"/>
  <c r="I52" i="28" s="1"/>
  <c r="H53" i="28"/>
  <c r="G53" i="28"/>
  <c r="G52" i="28" s="1"/>
  <c r="F53" i="28"/>
  <c r="E53" i="28"/>
  <c r="E52" i="28" s="1"/>
  <c r="L52" i="28"/>
  <c r="L51" i="28" s="1"/>
  <c r="H52" i="28"/>
  <c r="M51" i="28"/>
  <c r="M47" i="28"/>
  <c r="L47" i="28"/>
  <c r="K47" i="28"/>
  <c r="J47" i="28"/>
  <c r="I47" i="28"/>
  <c r="H47" i="28"/>
  <c r="G47" i="28"/>
  <c r="F47" i="28"/>
  <c r="E47" i="28"/>
  <c r="M8" i="28"/>
  <c r="L8" i="28"/>
  <c r="K8" i="28"/>
  <c r="K4" i="28" s="1"/>
  <c r="J8" i="28"/>
  <c r="I8" i="28"/>
  <c r="H8" i="28"/>
  <c r="G8" i="28"/>
  <c r="G4" i="28" s="1"/>
  <c r="F8" i="28"/>
  <c r="E8" i="28"/>
  <c r="M5" i="28"/>
  <c r="L5" i="28"/>
  <c r="L4" i="28" s="1"/>
  <c r="K5" i="28"/>
  <c r="J5" i="28"/>
  <c r="J4" i="28" s="1"/>
  <c r="I5" i="28"/>
  <c r="H5" i="28"/>
  <c r="H4" i="28" s="1"/>
  <c r="G5" i="28"/>
  <c r="F5" i="28"/>
  <c r="F4" i="28" s="1"/>
  <c r="E5" i="28"/>
  <c r="M4" i="28"/>
  <c r="M92" i="28" s="1"/>
  <c r="I4" i="28"/>
  <c r="E4" i="28"/>
  <c r="M81" i="27"/>
  <c r="L81" i="27"/>
  <c r="K81" i="27"/>
  <c r="K77" i="27" s="1"/>
  <c r="J81" i="27"/>
  <c r="I81" i="27"/>
  <c r="H81" i="27"/>
  <c r="G81" i="27"/>
  <c r="G77" i="27" s="1"/>
  <c r="F81" i="27"/>
  <c r="E81" i="27"/>
  <c r="M78" i="27"/>
  <c r="L78" i="27"/>
  <c r="L77" i="27" s="1"/>
  <c r="K78" i="27"/>
  <c r="J78" i="27"/>
  <c r="J77" i="27" s="1"/>
  <c r="I78" i="27"/>
  <c r="H78" i="27"/>
  <c r="H77" i="27" s="1"/>
  <c r="G78" i="27"/>
  <c r="F78" i="27"/>
  <c r="F77" i="27" s="1"/>
  <c r="E78" i="27"/>
  <c r="M77" i="27"/>
  <c r="I77" i="27"/>
  <c r="E77" i="27"/>
  <c r="M73" i="27"/>
  <c r="L73" i="27"/>
  <c r="K73" i="27"/>
  <c r="J73" i="27"/>
  <c r="I73" i="27"/>
  <c r="H73" i="27"/>
  <c r="G73" i="27"/>
  <c r="F73" i="27"/>
  <c r="E73" i="27"/>
  <c r="M68" i="27"/>
  <c r="L68" i="27"/>
  <c r="K68" i="27"/>
  <c r="K64" i="27" s="1"/>
  <c r="J68" i="27"/>
  <c r="I68" i="27"/>
  <c r="H68" i="27"/>
  <c r="G68" i="27"/>
  <c r="G64" i="27" s="1"/>
  <c r="F68" i="27"/>
  <c r="E68" i="27"/>
  <c r="M65" i="27"/>
  <c r="L65" i="27"/>
  <c r="L64" i="27" s="1"/>
  <c r="K65" i="27"/>
  <c r="J65" i="27"/>
  <c r="J64" i="27" s="1"/>
  <c r="I65" i="27"/>
  <c r="H65" i="27"/>
  <c r="H64" i="27" s="1"/>
  <c r="G65" i="27"/>
  <c r="F65" i="27"/>
  <c r="F64" i="27" s="1"/>
  <c r="E65" i="27"/>
  <c r="M64" i="27"/>
  <c r="I64" i="27"/>
  <c r="E64" i="27"/>
  <c r="M59" i="27"/>
  <c r="L59" i="27"/>
  <c r="K59" i="27"/>
  <c r="J59" i="27"/>
  <c r="I59" i="27"/>
  <c r="H59" i="27"/>
  <c r="G59" i="27"/>
  <c r="F59" i="27"/>
  <c r="E59" i="27"/>
  <c r="M56" i="27"/>
  <c r="L56" i="27"/>
  <c r="K56" i="27"/>
  <c r="K52" i="27" s="1"/>
  <c r="K51" i="27" s="1"/>
  <c r="J56" i="27"/>
  <c r="I56" i="27"/>
  <c r="H56" i="27"/>
  <c r="G56" i="27"/>
  <c r="G52" i="27" s="1"/>
  <c r="G51" i="27" s="1"/>
  <c r="F56" i="27"/>
  <c r="E56" i="27"/>
  <c r="M53" i="27"/>
  <c r="L53" i="27"/>
  <c r="L52" i="27" s="1"/>
  <c r="L51" i="27" s="1"/>
  <c r="K53" i="27"/>
  <c r="J53" i="27"/>
  <c r="J52" i="27" s="1"/>
  <c r="I53" i="27"/>
  <c r="H53" i="27"/>
  <c r="H52" i="27" s="1"/>
  <c r="H51" i="27" s="1"/>
  <c r="G53" i="27"/>
  <c r="F53" i="27"/>
  <c r="F52" i="27" s="1"/>
  <c r="E53" i="27"/>
  <c r="M52" i="27"/>
  <c r="M51" i="27" s="1"/>
  <c r="I52" i="27"/>
  <c r="E52" i="27"/>
  <c r="J51" i="27"/>
  <c r="F51" i="27"/>
  <c r="M47" i="27"/>
  <c r="L47" i="27"/>
  <c r="K47" i="27"/>
  <c r="J47" i="27"/>
  <c r="I47" i="27"/>
  <c r="H47" i="27"/>
  <c r="G47" i="27"/>
  <c r="F47" i="27"/>
  <c r="E47" i="27"/>
  <c r="M8" i="27"/>
  <c r="L8" i="27"/>
  <c r="L4" i="27" s="1"/>
  <c r="L92" i="27" s="1"/>
  <c r="K8" i="27"/>
  <c r="J8" i="27"/>
  <c r="I8" i="27"/>
  <c r="H8" i="27"/>
  <c r="H4" i="27" s="1"/>
  <c r="H92" i="27" s="1"/>
  <c r="G8" i="27"/>
  <c r="F8" i="27"/>
  <c r="E8" i="27"/>
  <c r="M5" i="27"/>
  <c r="M4" i="27" s="1"/>
  <c r="M92" i="27" s="1"/>
  <c r="L5" i="27"/>
  <c r="K5" i="27"/>
  <c r="J5" i="27"/>
  <c r="I5" i="27"/>
  <c r="I4" i="27" s="1"/>
  <c r="H5" i="27"/>
  <c r="G5" i="27"/>
  <c r="F5" i="27"/>
  <c r="E5" i="27"/>
  <c r="E4" i="27" s="1"/>
  <c r="J4" i="27"/>
  <c r="J92" i="27" s="1"/>
  <c r="F4" i="27"/>
  <c r="F92" i="27" s="1"/>
  <c r="M81" i="26"/>
  <c r="L81" i="26"/>
  <c r="L77" i="26" s="1"/>
  <c r="K81" i="26"/>
  <c r="J81" i="26"/>
  <c r="I81" i="26"/>
  <c r="H81" i="26"/>
  <c r="H77" i="26" s="1"/>
  <c r="G81" i="26"/>
  <c r="F81" i="26"/>
  <c r="E81" i="26"/>
  <c r="M78" i="26"/>
  <c r="M77" i="26" s="1"/>
  <c r="L78" i="26"/>
  <c r="K78" i="26"/>
  <c r="K77" i="26" s="1"/>
  <c r="J78" i="26"/>
  <c r="I78" i="26"/>
  <c r="I77" i="26" s="1"/>
  <c r="H78" i="26"/>
  <c r="G78" i="26"/>
  <c r="G77" i="26" s="1"/>
  <c r="F78" i="26"/>
  <c r="E78" i="26"/>
  <c r="E77" i="26" s="1"/>
  <c r="J77" i="26"/>
  <c r="F77" i="26"/>
  <c r="M73" i="26"/>
  <c r="L73" i="26"/>
  <c r="K73" i="26"/>
  <c r="J73" i="26"/>
  <c r="I73" i="26"/>
  <c r="H73" i="26"/>
  <c r="G73" i="26"/>
  <c r="F73" i="26"/>
  <c r="E73" i="26"/>
  <c r="M68" i="26"/>
  <c r="L68" i="26"/>
  <c r="L64" i="26" s="1"/>
  <c r="K68" i="26"/>
  <c r="J68" i="26"/>
  <c r="I68" i="26"/>
  <c r="H68" i="26"/>
  <c r="H64" i="26" s="1"/>
  <c r="G68" i="26"/>
  <c r="F68" i="26"/>
  <c r="E68" i="26"/>
  <c r="M65" i="26"/>
  <c r="M64" i="26" s="1"/>
  <c r="L65" i="26"/>
  <c r="K65" i="26"/>
  <c r="K64" i="26" s="1"/>
  <c r="J65" i="26"/>
  <c r="I65" i="26"/>
  <c r="I64" i="26" s="1"/>
  <c r="H65" i="26"/>
  <c r="G65" i="26"/>
  <c r="G64" i="26" s="1"/>
  <c r="F65" i="26"/>
  <c r="E65" i="26"/>
  <c r="E64" i="26" s="1"/>
  <c r="J64" i="26"/>
  <c r="F64" i="26"/>
  <c r="M59" i="26"/>
  <c r="L59" i="26"/>
  <c r="K59" i="26"/>
  <c r="J59" i="26"/>
  <c r="I59" i="26"/>
  <c r="H59" i="26"/>
  <c r="G59" i="26"/>
  <c r="F59" i="26"/>
  <c r="E59" i="26"/>
  <c r="M56" i="26"/>
  <c r="L56" i="26"/>
  <c r="L52" i="26" s="1"/>
  <c r="L51" i="26" s="1"/>
  <c r="K56" i="26"/>
  <c r="J56" i="26"/>
  <c r="I56" i="26"/>
  <c r="H56" i="26"/>
  <c r="H52" i="26" s="1"/>
  <c r="H51" i="26" s="1"/>
  <c r="G56" i="26"/>
  <c r="F56" i="26"/>
  <c r="E56" i="26"/>
  <c r="M53" i="26"/>
  <c r="M52" i="26" s="1"/>
  <c r="M51" i="26" s="1"/>
  <c r="L53" i="26"/>
  <c r="K53" i="26"/>
  <c r="K52" i="26" s="1"/>
  <c r="K51" i="26" s="1"/>
  <c r="J53" i="26"/>
  <c r="I53" i="26"/>
  <c r="I52" i="26" s="1"/>
  <c r="I51" i="26" s="1"/>
  <c r="H53" i="26"/>
  <c r="G53" i="26"/>
  <c r="G52" i="26" s="1"/>
  <c r="F53" i="26"/>
  <c r="E53" i="26"/>
  <c r="E52" i="26" s="1"/>
  <c r="E51" i="26" s="1"/>
  <c r="J52" i="26"/>
  <c r="F52" i="26"/>
  <c r="F51" i="26" s="1"/>
  <c r="G51" i="26"/>
  <c r="G92" i="26" s="1"/>
  <c r="M47" i="26"/>
  <c r="L47" i="26"/>
  <c r="K47" i="26"/>
  <c r="J47" i="26"/>
  <c r="I47" i="26"/>
  <c r="H47" i="26"/>
  <c r="G47" i="26"/>
  <c r="F47" i="26"/>
  <c r="E47" i="26"/>
  <c r="M8" i="26"/>
  <c r="M4" i="26" s="1"/>
  <c r="L8" i="26"/>
  <c r="K8" i="26"/>
  <c r="J8" i="26"/>
  <c r="I8" i="26"/>
  <c r="I4" i="26" s="1"/>
  <c r="H8" i="26"/>
  <c r="G8" i="26"/>
  <c r="F8" i="26"/>
  <c r="E8" i="26"/>
  <c r="E4" i="26" s="1"/>
  <c r="M5" i="26"/>
  <c r="L5" i="26"/>
  <c r="L4" i="26" s="1"/>
  <c r="L92" i="26" s="1"/>
  <c r="K5" i="26"/>
  <c r="J5" i="26"/>
  <c r="J4" i="26" s="1"/>
  <c r="I5" i="26"/>
  <c r="H5" i="26"/>
  <c r="H4" i="26" s="1"/>
  <c r="H92" i="26" s="1"/>
  <c r="G5" i="26"/>
  <c r="F5" i="26"/>
  <c r="F4" i="26" s="1"/>
  <c r="E5" i="26"/>
  <c r="K4" i="26"/>
  <c r="G4" i="26"/>
  <c r="M36" i="25"/>
  <c r="L36" i="25"/>
  <c r="K36" i="25"/>
  <c r="J36" i="25"/>
  <c r="I36" i="25"/>
  <c r="H36" i="25"/>
  <c r="G36" i="25"/>
  <c r="F36" i="25"/>
  <c r="E36" i="25"/>
  <c r="M31" i="25"/>
  <c r="L31" i="25"/>
  <c r="K31" i="25"/>
  <c r="J31" i="25"/>
  <c r="I31" i="25"/>
  <c r="H31" i="25"/>
  <c r="G31" i="25"/>
  <c r="F31" i="25"/>
  <c r="E31" i="25"/>
  <c r="M21" i="25"/>
  <c r="L21" i="25"/>
  <c r="K21" i="25"/>
  <c r="J21" i="25"/>
  <c r="I21" i="25"/>
  <c r="H21" i="25"/>
  <c r="G21" i="25"/>
  <c r="F21" i="25"/>
  <c r="E21" i="25"/>
  <c r="M10" i="25"/>
  <c r="L10" i="25"/>
  <c r="L9" i="25" s="1"/>
  <c r="L40" i="25" s="1"/>
  <c r="K10" i="25"/>
  <c r="J10" i="25"/>
  <c r="J9" i="25" s="1"/>
  <c r="I10" i="25"/>
  <c r="H10" i="25"/>
  <c r="H9" i="25" s="1"/>
  <c r="H40" i="25" s="1"/>
  <c r="G10" i="25"/>
  <c r="F10" i="25"/>
  <c r="F9" i="25" s="1"/>
  <c r="E10" i="25"/>
  <c r="M9" i="25"/>
  <c r="K9" i="25"/>
  <c r="I9" i="25"/>
  <c r="G9" i="25"/>
  <c r="E9" i="25"/>
  <c r="M4" i="25"/>
  <c r="L4" i="25"/>
  <c r="K4" i="25"/>
  <c r="J4" i="25"/>
  <c r="J40" i="25" s="1"/>
  <c r="I4" i="25"/>
  <c r="H4" i="25"/>
  <c r="G4" i="25"/>
  <c r="F4" i="25"/>
  <c r="F40" i="25" s="1"/>
  <c r="E4" i="25"/>
  <c r="K15" i="24"/>
  <c r="J15" i="24"/>
  <c r="I15" i="24"/>
  <c r="H15" i="24"/>
  <c r="G15" i="24"/>
  <c r="F15" i="24"/>
  <c r="E15" i="24"/>
  <c r="D15" i="24"/>
  <c r="C15" i="24"/>
  <c r="K4" i="24"/>
  <c r="J4" i="24"/>
  <c r="I4" i="24"/>
  <c r="H4" i="24"/>
  <c r="G4" i="24"/>
  <c r="F4" i="24"/>
  <c r="E4" i="24"/>
  <c r="D4" i="24"/>
  <c r="C4" i="24"/>
  <c r="K26" i="23"/>
  <c r="G26" i="23"/>
  <c r="C26" i="23"/>
  <c r="K16" i="23"/>
  <c r="J16" i="23"/>
  <c r="I16" i="23"/>
  <c r="H16" i="23"/>
  <c r="G16" i="23"/>
  <c r="F16" i="23"/>
  <c r="E16" i="23"/>
  <c r="D16" i="23"/>
  <c r="C16" i="23"/>
  <c r="K8" i="23"/>
  <c r="J8" i="23"/>
  <c r="I8" i="23"/>
  <c r="I26" i="23" s="1"/>
  <c r="H8" i="23"/>
  <c r="G8" i="23"/>
  <c r="F8" i="23"/>
  <c r="E8" i="23"/>
  <c r="E26" i="23" s="1"/>
  <c r="D8" i="23"/>
  <c r="C8" i="23"/>
  <c r="K4" i="23"/>
  <c r="J4" i="23"/>
  <c r="J26" i="23" s="1"/>
  <c r="I4" i="23"/>
  <c r="H4" i="23"/>
  <c r="H26" i="23" s="1"/>
  <c r="G4" i="23"/>
  <c r="F4" i="23"/>
  <c r="F26" i="23" s="1"/>
  <c r="E4" i="23"/>
  <c r="D4" i="23"/>
  <c r="D26" i="23" s="1"/>
  <c r="C4" i="23"/>
  <c r="Z20" i="22"/>
  <c r="Z19" i="22"/>
  <c r="K19" i="22"/>
  <c r="J19" i="22"/>
  <c r="I19" i="22"/>
  <c r="H19" i="22"/>
  <c r="G19" i="22"/>
  <c r="F19" i="22"/>
  <c r="E19" i="22"/>
  <c r="D19" i="22"/>
  <c r="C19" i="22"/>
  <c r="Z18" i="22"/>
  <c r="Z17" i="22"/>
  <c r="Z16" i="22"/>
  <c r="Z15" i="22"/>
  <c r="Z14" i="22"/>
  <c r="Z13" i="22"/>
  <c r="Z12" i="22"/>
  <c r="Z11" i="22"/>
  <c r="Z10" i="22"/>
  <c r="Z9" i="22"/>
  <c r="Z8" i="22"/>
  <c r="Z7" i="22"/>
  <c r="Z6" i="22"/>
  <c r="Z5" i="22"/>
  <c r="Z4" i="22"/>
  <c r="I26" i="21"/>
  <c r="E26" i="21"/>
  <c r="K16" i="21"/>
  <c r="J16" i="21"/>
  <c r="I16" i="21"/>
  <c r="H16" i="21"/>
  <c r="G16" i="21"/>
  <c r="F16" i="21"/>
  <c r="E16" i="21"/>
  <c r="D16" i="21"/>
  <c r="C16" i="21"/>
  <c r="K8" i="21"/>
  <c r="K26" i="21" s="1"/>
  <c r="J8" i="21"/>
  <c r="I8" i="21"/>
  <c r="H8" i="21"/>
  <c r="G8" i="21"/>
  <c r="G26" i="21" s="1"/>
  <c r="F8" i="21"/>
  <c r="E8" i="21"/>
  <c r="D8" i="21"/>
  <c r="C8" i="21"/>
  <c r="C26" i="21" s="1"/>
  <c r="K4" i="21"/>
  <c r="J4" i="21"/>
  <c r="J26" i="21" s="1"/>
  <c r="I4" i="21"/>
  <c r="H4" i="21"/>
  <c r="H26" i="21" s="1"/>
  <c r="G4" i="21"/>
  <c r="F4" i="21"/>
  <c r="F26" i="21" s="1"/>
  <c r="E4" i="21"/>
  <c r="D4" i="21"/>
  <c r="D26" i="21" s="1"/>
  <c r="C4" i="21"/>
  <c r="Z20" i="20"/>
  <c r="Z19" i="20"/>
  <c r="K19" i="20"/>
  <c r="J19" i="20"/>
  <c r="I19" i="20"/>
  <c r="H19" i="20"/>
  <c r="G19" i="20"/>
  <c r="F19" i="20"/>
  <c r="E19" i="20"/>
  <c r="D19" i="20"/>
  <c r="C19" i="20"/>
  <c r="Z18" i="20"/>
  <c r="Z17" i="20"/>
  <c r="Z16" i="20"/>
  <c r="Z15" i="20"/>
  <c r="Z14" i="20"/>
  <c r="Z13" i="20"/>
  <c r="Z12" i="20"/>
  <c r="Z11" i="20"/>
  <c r="Z10" i="20"/>
  <c r="Z9" i="20"/>
  <c r="Z8" i="20"/>
  <c r="Z7" i="20"/>
  <c r="Z6" i="20"/>
  <c r="Z5" i="20"/>
  <c r="Z4" i="20"/>
  <c r="K26" i="19"/>
  <c r="G26" i="19"/>
  <c r="C26" i="19"/>
  <c r="K16" i="19"/>
  <c r="J16" i="19"/>
  <c r="I16" i="19"/>
  <c r="H16" i="19"/>
  <c r="G16" i="19"/>
  <c r="F16" i="19"/>
  <c r="E16" i="19"/>
  <c r="D16" i="19"/>
  <c r="C16" i="19"/>
  <c r="K8" i="19"/>
  <c r="J8" i="19"/>
  <c r="I8" i="19"/>
  <c r="I26" i="19" s="1"/>
  <c r="H8" i="19"/>
  <c r="G8" i="19"/>
  <c r="F8" i="19"/>
  <c r="E8" i="19"/>
  <c r="E26" i="19" s="1"/>
  <c r="D8" i="19"/>
  <c r="C8" i="19"/>
  <c r="K4" i="19"/>
  <c r="J4" i="19"/>
  <c r="J26" i="19" s="1"/>
  <c r="I4" i="19"/>
  <c r="H4" i="19"/>
  <c r="G4" i="19"/>
  <c r="F4" i="19"/>
  <c r="F26" i="19" s="1"/>
  <c r="E4" i="19"/>
  <c r="D4" i="19"/>
  <c r="C4" i="19"/>
  <c r="Z20" i="18"/>
  <c r="Z19" i="18"/>
  <c r="K19" i="18"/>
  <c r="J19" i="18"/>
  <c r="I19" i="18"/>
  <c r="H19" i="18"/>
  <c r="G19" i="18"/>
  <c r="F19" i="18"/>
  <c r="E19" i="18"/>
  <c r="D19" i="18"/>
  <c r="C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Z4" i="18"/>
  <c r="K16" i="17"/>
  <c r="J16" i="17"/>
  <c r="I16" i="17"/>
  <c r="H16" i="17"/>
  <c r="G16" i="17"/>
  <c r="F16" i="17"/>
  <c r="E16" i="17"/>
  <c r="D16" i="17"/>
  <c r="C16" i="17"/>
  <c r="K8" i="17"/>
  <c r="K26" i="17" s="1"/>
  <c r="J8" i="17"/>
  <c r="I8" i="17"/>
  <c r="I26" i="17" s="1"/>
  <c r="H8" i="17"/>
  <c r="G8" i="17"/>
  <c r="G26" i="17" s="1"/>
  <c r="F8" i="17"/>
  <c r="E8" i="17"/>
  <c r="E26" i="17" s="1"/>
  <c r="D8" i="17"/>
  <c r="C8" i="17"/>
  <c r="C26" i="17" s="1"/>
  <c r="K4" i="17"/>
  <c r="J4" i="17"/>
  <c r="I4" i="17"/>
  <c r="H4" i="17"/>
  <c r="H26" i="17" s="1"/>
  <c r="G4" i="17"/>
  <c r="F4" i="17"/>
  <c r="E4" i="17"/>
  <c r="D4" i="17"/>
  <c r="D26" i="17" s="1"/>
  <c r="C4" i="17"/>
  <c r="Z20" i="16"/>
  <c r="Z19" i="16"/>
  <c r="K19" i="16"/>
  <c r="J19" i="16"/>
  <c r="I19" i="16"/>
  <c r="H19" i="16"/>
  <c r="G19" i="16"/>
  <c r="F19" i="16"/>
  <c r="E19" i="16"/>
  <c r="D19" i="16"/>
  <c r="C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Z4" i="16"/>
  <c r="K16" i="15"/>
  <c r="J16" i="15"/>
  <c r="I16" i="15"/>
  <c r="H16" i="15"/>
  <c r="G16" i="15"/>
  <c r="F16" i="15"/>
  <c r="F26" i="15" s="1"/>
  <c r="E16" i="15"/>
  <c r="D16" i="15"/>
  <c r="C16" i="15"/>
  <c r="K8" i="15"/>
  <c r="K26" i="15" s="1"/>
  <c r="J8" i="15"/>
  <c r="I8" i="15"/>
  <c r="I26" i="15" s="1"/>
  <c r="H8" i="15"/>
  <c r="G8" i="15"/>
  <c r="G26" i="15" s="1"/>
  <c r="F8" i="15"/>
  <c r="E8" i="15"/>
  <c r="E26" i="15" s="1"/>
  <c r="D8" i="15"/>
  <c r="C8" i="15"/>
  <c r="C26" i="15" s="1"/>
  <c r="K4" i="15"/>
  <c r="J4" i="15"/>
  <c r="J26" i="15" s="1"/>
  <c r="I4" i="15"/>
  <c r="H4" i="15"/>
  <c r="H26" i="15" s="1"/>
  <c r="G4" i="15"/>
  <c r="F4" i="15"/>
  <c r="E4" i="15"/>
  <c r="D4" i="15"/>
  <c r="D26" i="15" s="1"/>
  <c r="C4" i="15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E26" i="13"/>
  <c r="K16" i="13"/>
  <c r="J16" i="13"/>
  <c r="I16" i="13"/>
  <c r="H16" i="13"/>
  <c r="G16" i="13"/>
  <c r="F16" i="13"/>
  <c r="E16" i="13"/>
  <c r="D16" i="13"/>
  <c r="C16" i="13"/>
  <c r="K8" i="13"/>
  <c r="K26" i="13" s="1"/>
  <c r="J8" i="13"/>
  <c r="I8" i="13"/>
  <c r="I26" i="13" s="1"/>
  <c r="H8" i="13"/>
  <c r="G8" i="13"/>
  <c r="F8" i="13"/>
  <c r="E8" i="13"/>
  <c r="D8" i="13"/>
  <c r="C8" i="13"/>
  <c r="C26" i="13" s="1"/>
  <c r="K4" i="13"/>
  <c r="J4" i="13"/>
  <c r="I4" i="13"/>
  <c r="H4" i="13"/>
  <c r="H26" i="13" s="1"/>
  <c r="G4" i="13"/>
  <c r="G26" i="13" s="1"/>
  <c r="F4" i="13"/>
  <c r="E4" i="13"/>
  <c r="D4" i="13"/>
  <c r="D26" i="13" s="1"/>
  <c r="C4" i="13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K26" i="11"/>
  <c r="G26" i="11"/>
  <c r="C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I26" i="11" s="1"/>
  <c r="H8" i="11"/>
  <c r="G8" i="11"/>
  <c r="F8" i="11"/>
  <c r="E8" i="11"/>
  <c r="E26" i="11" s="1"/>
  <c r="D8" i="11"/>
  <c r="C8" i="11"/>
  <c r="K4" i="11"/>
  <c r="J4" i="11"/>
  <c r="J26" i="11" s="1"/>
  <c r="I4" i="11"/>
  <c r="H4" i="11"/>
  <c r="H26" i="11" s="1"/>
  <c r="G4" i="11"/>
  <c r="F4" i="11"/>
  <c r="F26" i="11" s="1"/>
  <c r="E4" i="11"/>
  <c r="D4" i="11"/>
  <c r="D26" i="11" s="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I26" i="9"/>
  <c r="E26" i="9"/>
  <c r="K16" i="9"/>
  <c r="J16" i="9"/>
  <c r="I16" i="9"/>
  <c r="H16" i="9"/>
  <c r="G16" i="9"/>
  <c r="F16" i="9"/>
  <c r="E16" i="9"/>
  <c r="D16" i="9"/>
  <c r="C16" i="9"/>
  <c r="K8" i="9"/>
  <c r="K26" i="9" s="1"/>
  <c r="J8" i="9"/>
  <c r="I8" i="9"/>
  <c r="H8" i="9"/>
  <c r="G8" i="9"/>
  <c r="G26" i="9" s="1"/>
  <c r="F8" i="9"/>
  <c r="E8" i="9"/>
  <c r="D8" i="9"/>
  <c r="C8" i="9"/>
  <c r="C26" i="9" s="1"/>
  <c r="K4" i="9"/>
  <c r="J4" i="9"/>
  <c r="J26" i="9" s="1"/>
  <c r="I4" i="9"/>
  <c r="H4" i="9"/>
  <c r="H26" i="9" s="1"/>
  <c r="G4" i="9"/>
  <c r="F4" i="9"/>
  <c r="F26" i="9" s="1"/>
  <c r="E4" i="9"/>
  <c r="D4" i="9"/>
  <c r="D26" i="9" s="1"/>
  <c r="C4" i="9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26" i="7"/>
  <c r="G26" i="7"/>
  <c r="C26" i="7"/>
  <c r="K16" i="7"/>
  <c r="J16" i="7"/>
  <c r="I16" i="7"/>
  <c r="H16" i="7"/>
  <c r="G16" i="7"/>
  <c r="F16" i="7"/>
  <c r="E16" i="7"/>
  <c r="D16" i="7"/>
  <c r="C16" i="7"/>
  <c r="K8" i="7"/>
  <c r="J8" i="7"/>
  <c r="I8" i="7"/>
  <c r="I26" i="7" s="1"/>
  <c r="H8" i="7"/>
  <c r="G8" i="7"/>
  <c r="F8" i="7"/>
  <c r="E8" i="7"/>
  <c r="E26" i="7" s="1"/>
  <c r="D8" i="7"/>
  <c r="C8" i="7"/>
  <c r="K4" i="7"/>
  <c r="J4" i="7"/>
  <c r="J26" i="7" s="1"/>
  <c r="I4" i="7"/>
  <c r="H4" i="7"/>
  <c r="H26" i="7" s="1"/>
  <c r="G4" i="7"/>
  <c r="F4" i="7"/>
  <c r="F26" i="7" s="1"/>
  <c r="E4" i="7"/>
  <c r="D4" i="7"/>
  <c r="D26" i="7" s="1"/>
  <c r="C4" i="7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26" i="4"/>
  <c r="G26" i="4"/>
  <c r="C26" i="4"/>
  <c r="K16" i="4"/>
  <c r="J16" i="4"/>
  <c r="I16" i="4"/>
  <c r="H16" i="4"/>
  <c r="G16" i="4"/>
  <c r="F16" i="4"/>
  <c r="E16" i="4"/>
  <c r="D16" i="4"/>
  <c r="C16" i="4"/>
  <c r="K8" i="4"/>
  <c r="J8" i="4"/>
  <c r="I8" i="4"/>
  <c r="I26" i="4" s="1"/>
  <c r="H8" i="4"/>
  <c r="G8" i="4"/>
  <c r="F8" i="4"/>
  <c r="E8" i="4"/>
  <c r="E26" i="4" s="1"/>
  <c r="D8" i="4"/>
  <c r="C8" i="4"/>
  <c r="K4" i="4"/>
  <c r="J4" i="4"/>
  <c r="J26" i="4" s="1"/>
  <c r="I4" i="4"/>
  <c r="H4" i="4"/>
  <c r="H26" i="4" s="1"/>
  <c r="G4" i="4"/>
  <c r="F4" i="4"/>
  <c r="F26" i="4" s="1"/>
  <c r="E4" i="4"/>
  <c r="D4" i="4"/>
  <c r="D26" i="4" s="1"/>
  <c r="C4" i="4"/>
  <c r="K92" i="26" l="1"/>
  <c r="E92" i="28"/>
  <c r="D26" i="19"/>
  <c r="H26" i="19"/>
  <c r="G40" i="25"/>
  <c r="E51" i="27"/>
  <c r="E92" i="27" s="1"/>
  <c r="H51" i="28"/>
  <c r="G51" i="28"/>
  <c r="K51" i="28"/>
  <c r="F51" i="28"/>
  <c r="F92" i="28" s="1"/>
  <c r="J51" i="28"/>
  <c r="G51" i="29"/>
  <c r="I92" i="30"/>
  <c r="L51" i="30"/>
  <c r="M92" i="32"/>
  <c r="L92" i="32"/>
  <c r="K51" i="34"/>
  <c r="J92" i="35"/>
  <c r="K92" i="34"/>
  <c r="F26" i="13"/>
  <c r="J26" i="13"/>
  <c r="F26" i="17"/>
  <c r="J26" i="17"/>
  <c r="F92" i="26"/>
  <c r="E92" i="26"/>
  <c r="I92" i="26"/>
  <c r="M92" i="26"/>
  <c r="G4" i="27"/>
  <c r="G92" i="27" s="1"/>
  <c r="K4" i="27"/>
  <c r="K92" i="27" s="1"/>
  <c r="I51" i="27"/>
  <c r="H92" i="28"/>
  <c r="L92" i="28"/>
  <c r="G92" i="28"/>
  <c r="K92" i="28"/>
  <c r="H92" i="29"/>
  <c r="G92" i="29"/>
  <c r="F92" i="29"/>
  <c r="I92" i="27"/>
  <c r="J92" i="28"/>
  <c r="E40" i="25"/>
  <c r="I40" i="25"/>
  <c r="M40" i="25"/>
  <c r="K40" i="25"/>
  <c r="J51" i="26"/>
  <c r="J92" i="26" s="1"/>
  <c r="L92" i="29"/>
  <c r="E92" i="30"/>
  <c r="E92" i="32"/>
  <c r="H4" i="30"/>
  <c r="L4" i="30"/>
  <c r="L92" i="30" s="1"/>
  <c r="G52" i="30"/>
  <c r="K52" i="30"/>
  <c r="M51" i="31"/>
  <c r="H51" i="31"/>
  <c r="L51" i="31"/>
  <c r="L92" i="31" s="1"/>
  <c r="G51" i="31"/>
  <c r="G92" i="31" s="1"/>
  <c r="K51" i="31"/>
  <c r="K92" i="31" s="1"/>
  <c r="E51" i="35"/>
  <c r="E92" i="35" s="1"/>
  <c r="H51" i="30"/>
  <c r="I92" i="31"/>
  <c r="M92" i="31"/>
  <c r="F4" i="32"/>
  <c r="J4" i="32"/>
  <c r="E4" i="33"/>
  <c r="E92" i="33" s="1"/>
  <c r="I4" i="33"/>
  <c r="I92" i="33" s="1"/>
  <c r="M4" i="33"/>
  <c r="M92" i="33" s="1"/>
  <c r="E92" i="34"/>
  <c r="I92" i="34"/>
  <c r="M92" i="34"/>
  <c r="F51" i="34"/>
  <c r="F92" i="34" s="1"/>
  <c r="G4" i="35"/>
  <c r="G92" i="35" s="1"/>
  <c r="K4" i="35"/>
  <c r="K92" i="35" s="1"/>
  <c r="I51" i="35"/>
  <c r="I92" i="35" s="1"/>
  <c r="J92" i="30"/>
  <c r="G64" i="30"/>
  <c r="K64" i="30"/>
  <c r="H92" i="31"/>
  <c r="H51" i="32"/>
  <c r="H92" i="32" s="1"/>
  <c r="G51" i="32"/>
  <c r="G92" i="32" s="1"/>
  <c r="K51" i="32"/>
  <c r="K92" i="32" s="1"/>
  <c r="F51" i="32"/>
  <c r="J51" i="32"/>
  <c r="G51" i="33"/>
  <c r="G92" i="33" s="1"/>
  <c r="J51" i="34"/>
  <c r="J92" i="34" s="1"/>
  <c r="K51" i="30" l="1"/>
  <c r="K92" i="30" s="1"/>
  <c r="J92" i="32"/>
  <c r="G51" i="30"/>
  <c r="G92" i="30" s="1"/>
  <c r="F92" i="32"/>
  <c r="H92" i="30"/>
</calcChain>
</file>

<file path=xl/sharedStrings.xml><?xml version="1.0" encoding="utf-8"?>
<sst xmlns="http://schemas.openxmlformats.org/spreadsheetml/2006/main" count="14565" uniqueCount="211">
  <si>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</si>
  <si>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</si>
  <si>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</si>
  <si>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</si>
  <si>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</si>
  <si>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</si>
  <si>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</si>
  <si>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</si>
  <si>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</si>
  <si>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</si>
  <si>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</si>
  <si>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</si>
  <si>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</si>
  <si>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</si>
  <si>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</si>
  <si>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</si>
  <si>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</si>
  <si>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</si>
  <si>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</si>
  <si>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</si>
  <si>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</si>
  <si>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</si>
  <si>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</si>
  <si>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</si>
  <si>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</si>
  <si>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</si>
  <si>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</si>
  <si>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</si>
  <si>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</si>
  <si>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</si>
  <si>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</si>
  <si>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</si>
  <si>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</si>
  <si>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</si>
  <si>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</si>
  <si>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</si>
  <si>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</si>
  <si>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</si>
  <si>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</si>
  <si>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</si>
  <si>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</si>
  <si>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</si>
  <si>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</si>
  <si>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</si>
  <si>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</si>
  <si>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</si>
  <si>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</si>
  <si>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</si>
  <si>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</si>
  <si>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</si>
  <si>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</si>
  <si>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</si>
  <si>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</si>
  <si>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</si>
  <si>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</si>
  <si>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</si>
  <si>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</si>
  <si>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</si>
  <si>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</si>
  <si>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</si>
  <si>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</si>
  <si>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</si>
  <si>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</si>
  <si>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</si>
  <si>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</si>
  <si>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</si>
  <si>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</si>
  <si>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</si>
  <si>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</si>
  <si>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</si>
  <si>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</si>
  <si>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</si>
  <si>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</si>
  <si>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</si>
  <si>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</si>
  <si>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</si>
  <si>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</si>
  <si>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</si>
  <si>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</si>
  <si>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</si>
  <si>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</si>
  <si>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</si>
  <si>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</si>
  <si>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</si>
  <si>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</si>
  <si>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</si>
  <si>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</si>
  <si>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</si>
  <si>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</si>
  <si>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</si>
  <si>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</si>
  <si>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</si>
  <si>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</si>
  <si>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</si>
  <si>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</si>
  <si>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</si>
  <si>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</si>
  <si>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</si>
  <si>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</si>
  <si>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</si>
  <si>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</si>
  <si>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</si>
  <si>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</si>
  <si>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</si>
  <si>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</si>
  <si>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</si>
  <si>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</si>
  <si>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</si>
  <si>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</si>
  <si>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</si>
  <si>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</si>
  <si>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</si>
  <si>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</si>
  <si>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</si>
  <si>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</si>
  <si>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</si>
  <si>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</si>
  <si>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</si>
  <si>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</si>
  <si>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</si>
  <si>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</si>
  <si>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</si>
  <si>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2010/11</t>
  </si>
  <si>
    <t>2013/14</t>
  </si>
  <si>
    <t>2011/12</t>
  </si>
  <si>
    <t>Table B.1: Specification of receipts: Education</t>
  </si>
  <si>
    <t>Table B.2: Payments and estimates by economic classification: Education</t>
  </si>
  <si>
    <t>2012/13</t>
  </si>
  <si>
    <t>2016/17</t>
  </si>
  <si>
    <t>2015/16</t>
  </si>
  <si>
    <t>2014/15</t>
  </si>
  <si>
    <t>3. Independent School Subsidies</t>
  </si>
  <si>
    <t>4. Public Special School Education</t>
  </si>
  <si>
    <t>5. Further Education And Training</t>
  </si>
  <si>
    <t>6. Adult Basic Education And Training</t>
  </si>
  <si>
    <t>7. Early Childhood Development</t>
  </si>
  <si>
    <t>8. Infrastructure Development</t>
  </si>
  <si>
    <t>9. Auxiliary And Associated Services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</si>
  <si>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</si>
  <si>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</si>
  <si>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</si>
  <si>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</si>
  <si>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</si>
  <si>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</si>
  <si>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1. Administration</t>
  </si>
  <si>
    <t>2. Public Ordinary School Education</t>
  </si>
  <si>
    <t>1. Office Of The Mec</t>
  </si>
  <si>
    <t>2. Corporate Services</t>
  </si>
  <si>
    <t>3. Education Management</t>
  </si>
  <si>
    <t>4. Human Resource Development</t>
  </si>
  <si>
    <t>5. Education Mgt Information System (Emis)</t>
  </si>
  <si>
    <t>1. Public Primary Schools</t>
  </si>
  <si>
    <t>2. Public Secondary Schools</t>
  </si>
  <si>
    <t>3. Professional Services</t>
  </si>
  <si>
    <t>5. In-School Sport And Culture</t>
  </si>
  <si>
    <t>6. National School Nutrition Programme</t>
  </si>
  <si>
    <t>7. Hiv And Aids Grants</t>
  </si>
  <si>
    <t>8. Technical Secondary Schools Recap Grant</t>
  </si>
  <si>
    <t>9. Epwp Incentive Grant For Provinces</t>
  </si>
  <si>
    <t>10. Dinaledi Schools Grant</t>
  </si>
  <si>
    <t>11. Social Sector Epwp Incentive Grant For Provinces</t>
  </si>
  <si>
    <t>1. Primary Phase</t>
  </si>
  <si>
    <t>2. Secondary Phase</t>
  </si>
  <si>
    <t>1. Public Special Schools</t>
  </si>
  <si>
    <t>2. Human Resource Management</t>
  </si>
  <si>
    <t>3. Osd For Therapists  Conditional Grant</t>
  </si>
  <si>
    <t>1. Public Institutions</t>
  </si>
  <si>
    <t>2. Fet Colleges Sector Grant</t>
  </si>
  <si>
    <t>1. Public Centres</t>
  </si>
  <si>
    <t>2. Human Resource Development</t>
  </si>
  <si>
    <t>1. Grade R In Public Schools</t>
  </si>
  <si>
    <t>2. Grade R In Community Centres</t>
  </si>
  <si>
    <t>3. Pre-Grade R</t>
  </si>
  <si>
    <t>1. Administration Infrastructure</t>
  </si>
  <si>
    <t>2. Public Ordinary School Education Infrastructure</t>
  </si>
  <si>
    <t>3. Public Special School Education Infrastructure</t>
  </si>
  <si>
    <t>4. Fet Infrastructure</t>
  </si>
  <si>
    <t>5. Early Childhood Development Infrastructure</t>
  </si>
  <si>
    <t>1. Payments To Seta</t>
  </si>
  <si>
    <t>2. Special Projects - Masifundisane</t>
  </si>
  <si>
    <t>3. Examination Services</t>
  </si>
  <si>
    <t>Table 5.2: Summary of departmental receipts collection</t>
  </si>
  <si>
    <t>Table 5.6: Summary of payments and estimates by programme: Education</t>
  </si>
  <si>
    <t>Table 5.7: Summary of provincial payments and estimates by economic classification: Education</t>
  </si>
  <si>
    <t>Table 5.14: Summary of payments and estimates by sub-programme: Administration</t>
  </si>
  <si>
    <t>Table 5.15: Summary of payments and estimates by economic classification: Administration</t>
  </si>
  <si>
    <t>Table 5.17: Summary of payments and estimates by sub-programme: Public Ordinary School Education</t>
  </si>
  <si>
    <t>Table 5.18: Summary of payments and estimates by economic classification: Public Ordinary School Education</t>
  </si>
  <si>
    <t>Table 5.20: Summary of payments and estimates by sub-programme: Independent School Subsidies</t>
  </si>
  <si>
    <t>Table 5.21 : Summary of payments and estimates by economic classification: Independent School Subsidies</t>
  </si>
  <si>
    <t>Table 5.23: Summary of payments and estimates by sub-programme: Public Special School Education</t>
  </si>
  <si>
    <t>Table 5.24: Summary of payments and estimates by economic classification: Public Special School Education</t>
  </si>
  <si>
    <t>Table 5.26: Summary of payments and estimates by sub-programme: Further Education And Training</t>
  </si>
  <si>
    <t>Table 5.27: Summary of payments and estimates by economic classification: Further Education And Training</t>
  </si>
  <si>
    <t>Table 5.29: Summary of payments and estimates by sub-programme: Adult Basic Education And Training</t>
  </si>
  <si>
    <t>Table 5.30: Summary of payments and estimates by economic classification: Adult Basic Education And Training</t>
  </si>
  <si>
    <t>Table 5.32: Summary of payments and estimates by sub-programme: Early Childhood Development</t>
  </si>
  <si>
    <t>Table 5.33: Summary of payments and estimates by economic classification: Early Childhood Development</t>
  </si>
  <si>
    <t>Table 5.35: Summary of payments and estimates by sub-programme: Infrastructure Development</t>
  </si>
  <si>
    <t>Table 5.36: Summary of payments and estimates by economic classification: Infrastructure Development</t>
  </si>
  <si>
    <t>Table 5.38: Summary of payments and estimates by sub-programme: Auxiliary And Associated Services</t>
  </si>
  <si>
    <t>Table 5.39: Summary of payments and estimates by economic classification: Auxiliary And Associated Services</t>
  </si>
  <si>
    <t>Table B.2A: Payments and estimates by economic classification: Administration</t>
  </si>
  <si>
    <t>Table B.2B: Payments and estimates by economic classification: Public Ordinary School Education</t>
  </si>
  <si>
    <t>Table B.2C: Payments and estimates by economic classification: Independent School Subsidies</t>
  </si>
  <si>
    <t>Table B.2D: Payments and estimates by economic classification: Public Special School Education</t>
  </si>
  <si>
    <t>Table B.2E: Payments and estimates by economic classification: Further Education And Training</t>
  </si>
  <si>
    <t>Table B.2F: Payments and estimates by economic classification: Adult Basic Education And Training</t>
  </si>
  <si>
    <t>Table B.2G: Payments and estimates by economic classification: Early Childhood Development</t>
  </si>
  <si>
    <t>Table B.2H: Payments and estimates by economic classification: Infrastructure Development</t>
  </si>
  <si>
    <t>Table B.2I: Payments and estimates by economic classification: Auxiliary And Associated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</si>
</sst>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122</v>
      </c>
      <c r="D3" s="17" t="s">
        <v>124</v>
      </c>
      <c r="E3" s="17" t="s">
        <v>127</v>
      </c>
      <c r="F3" s="173" t="s">
        <v>123</v>
      </c>
      <c r="G3" s="174"/>
      <c r="H3" s="175"/>
      <c r="I3" s="17" t="s">
        <v>130</v>
      </c>
      <c r="J3" s="17" t="s">
        <v>129</v>
      </c>
      <c r="K3" s="17" t="s">
        <v>128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33384</v>
      </c>
      <c r="D9" s="33">
        <v>36780</v>
      </c>
      <c r="E9" s="33">
        <v>40938</v>
      </c>
      <c r="F9" s="32">
        <v>38423</v>
      </c>
      <c r="G9" s="33">
        <v>38423</v>
      </c>
      <c r="H9" s="34">
        <v>38423</v>
      </c>
      <c r="I9" s="33">
        <v>46108</v>
      </c>
      <c r="J9" s="33">
        <v>48229</v>
      </c>
      <c r="K9" s="33">
        <v>51267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1539</v>
      </c>
      <c r="D12" s="33">
        <v>11677</v>
      </c>
      <c r="E12" s="33">
        <v>1579</v>
      </c>
      <c r="F12" s="32">
        <v>256</v>
      </c>
      <c r="G12" s="33">
        <v>256</v>
      </c>
      <c r="H12" s="34">
        <v>256</v>
      </c>
      <c r="I12" s="33">
        <v>307</v>
      </c>
      <c r="J12" s="33">
        <v>321</v>
      </c>
      <c r="K12" s="33">
        <v>341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6745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28941</v>
      </c>
      <c r="D14" s="36">
        <v>33903</v>
      </c>
      <c r="E14" s="36">
        <v>43295</v>
      </c>
      <c r="F14" s="35">
        <v>22320</v>
      </c>
      <c r="G14" s="36">
        <v>22320</v>
      </c>
      <c r="H14" s="37">
        <v>22320</v>
      </c>
      <c r="I14" s="36">
        <v>26784</v>
      </c>
      <c r="J14" s="36">
        <v>28016</v>
      </c>
      <c r="K14" s="36">
        <v>29781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63864</v>
      </c>
      <c r="D15" s="61">
        <f t="shared" ref="D15:K15" si="1">SUM(D5:D14)</f>
        <v>89105</v>
      </c>
      <c r="E15" s="61">
        <f t="shared" si="1"/>
        <v>85812</v>
      </c>
      <c r="F15" s="62">
        <f t="shared" si="1"/>
        <v>60999</v>
      </c>
      <c r="G15" s="61">
        <f t="shared" si="1"/>
        <v>60999</v>
      </c>
      <c r="H15" s="63">
        <f t="shared" si="1"/>
        <v>60999</v>
      </c>
      <c r="I15" s="61">
        <f t="shared" si="1"/>
        <v>73199</v>
      </c>
      <c r="J15" s="61">
        <f t="shared" si="1"/>
        <v>76566</v>
      </c>
      <c r="K15" s="61">
        <f t="shared" si="1"/>
        <v>81389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122</v>
      </c>
      <c r="D3" s="17" t="s">
        <v>124</v>
      </c>
      <c r="E3" s="17" t="s">
        <v>127</v>
      </c>
      <c r="F3" s="173" t="s">
        <v>123</v>
      </c>
      <c r="G3" s="174"/>
      <c r="H3" s="175"/>
      <c r="I3" s="17" t="s">
        <v>130</v>
      </c>
      <c r="J3" s="17" t="s">
        <v>129</v>
      </c>
      <c r="K3" s="17" t="s">
        <v>128</v>
      </c>
      <c r="Z3" s="54" t="s">
        <v>32</v>
      </c>
    </row>
    <row r="4" spans="1:27" s="14" customFormat="1" ht="12.75" customHeight="1" x14ac:dyDescent="0.25">
      <c r="A4" s="25"/>
      <c r="B4" s="56" t="s">
        <v>163</v>
      </c>
      <c r="C4" s="33">
        <v>573243</v>
      </c>
      <c r="D4" s="33">
        <v>725427</v>
      </c>
      <c r="E4" s="33">
        <v>727551</v>
      </c>
      <c r="F4" s="27">
        <v>746387</v>
      </c>
      <c r="G4" s="28">
        <v>772480</v>
      </c>
      <c r="H4" s="29">
        <v>824622</v>
      </c>
      <c r="I4" s="33">
        <v>798431</v>
      </c>
      <c r="J4" s="33">
        <v>847120</v>
      </c>
      <c r="K4" s="33">
        <v>907375.36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164</v>
      </c>
      <c r="C5" s="33">
        <v>321</v>
      </c>
      <c r="D5" s="33">
        <v>180</v>
      </c>
      <c r="E5" s="33">
        <v>0</v>
      </c>
      <c r="F5" s="32">
        <v>4500</v>
      </c>
      <c r="G5" s="33">
        <v>4500</v>
      </c>
      <c r="H5" s="34">
        <v>1306</v>
      </c>
      <c r="I5" s="33">
        <v>4000</v>
      </c>
      <c r="J5" s="33">
        <v>4000</v>
      </c>
      <c r="K5" s="33">
        <v>4212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165</v>
      </c>
      <c r="C6" s="33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41581</v>
      </c>
      <c r="J6" s="33">
        <v>13079</v>
      </c>
      <c r="K6" s="33">
        <v>0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573564</v>
      </c>
      <c r="D19" s="46">
        <f t="shared" ref="D19:K19" si="1">SUM(D4:D18)</f>
        <v>725607</v>
      </c>
      <c r="E19" s="46">
        <f t="shared" si="1"/>
        <v>727551</v>
      </c>
      <c r="F19" s="47">
        <f t="shared" si="1"/>
        <v>750887</v>
      </c>
      <c r="G19" s="46">
        <f t="shared" si="1"/>
        <v>776980</v>
      </c>
      <c r="H19" s="48">
        <f t="shared" si="1"/>
        <v>825928</v>
      </c>
      <c r="I19" s="46">
        <f t="shared" si="1"/>
        <v>844012</v>
      </c>
      <c r="J19" s="46">
        <f t="shared" si="1"/>
        <v>864199</v>
      </c>
      <c r="K19" s="46">
        <f t="shared" si="1"/>
        <v>911587.36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122</v>
      </c>
      <c r="D3" s="17" t="s">
        <v>124</v>
      </c>
      <c r="E3" s="17" t="s">
        <v>127</v>
      </c>
      <c r="F3" s="173" t="s">
        <v>123</v>
      </c>
      <c r="G3" s="174"/>
      <c r="H3" s="175"/>
      <c r="I3" s="17" t="s">
        <v>130</v>
      </c>
      <c r="J3" s="17" t="s">
        <v>129</v>
      </c>
      <c r="K3" s="17" t="s">
        <v>128</v>
      </c>
    </row>
    <row r="4" spans="1:27" s="23" customFormat="1" ht="12.75" customHeight="1" x14ac:dyDescent="0.25">
      <c r="A4" s="18"/>
      <c r="B4" s="19" t="s">
        <v>6</v>
      </c>
      <c r="C4" s="20">
        <f>SUM(C5:C7)</f>
        <v>458211</v>
      </c>
      <c r="D4" s="20">
        <f t="shared" ref="D4:K4" si="0">SUM(D5:D7)</f>
        <v>621980</v>
      </c>
      <c r="E4" s="20">
        <f t="shared" si="0"/>
        <v>627907</v>
      </c>
      <c r="F4" s="21">
        <f t="shared" si="0"/>
        <v>554201</v>
      </c>
      <c r="G4" s="20">
        <f t="shared" si="0"/>
        <v>610294</v>
      </c>
      <c r="H4" s="22">
        <f t="shared" si="0"/>
        <v>696732</v>
      </c>
      <c r="I4" s="20">
        <f t="shared" si="0"/>
        <v>699414</v>
      </c>
      <c r="J4" s="20">
        <f t="shared" si="0"/>
        <v>713109</v>
      </c>
      <c r="K4" s="20">
        <f t="shared" si="0"/>
        <v>752489.58999999985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447177</v>
      </c>
      <c r="D5" s="28">
        <v>612671</v>
      </c>
      <c r="E5" s="28">
        <v>623867</v>
      </c>
      <c r="F5" s="27">
        <v>549701</v>
      </c>
      <c r="G5" s="28">
        <v>605794</v>
      </c>
      <c r="H5" s="29">
        <v>695061</v>
      </c>
      <c r="I5" s="28">
        <v>695414</v>
      </c>
      <c r="J5" s="28">
        <v>709109</v>
      </c>
      <c r="K5" s="29">
        <v>748277.58999999985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11034</v>
      </c>
      <c r="D6" s="33">
        <v>9309</v>
      </c>
      <c r="E6" s="33">
        <v>4040</v>
      </c>
      <c r="F6" s="32">
        <v>4500</v>
      </c>
      <c r="G6" s="33">
        <v>4500</v>
      </c>
      <c r="H6" s="34">
        <v>1671</v>
      </c>
      <c r="I6" s="33">
        <v>4000</v>
      </c>
      <c r="J6" s="33">
        <v>4000</v>
      </c>
      <c r="K6" s="34">
        <v>4212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71497</v>
      </c>
      <c r="D8" s="20">
        <f t="shared" ref="D8:K8" si="1">SUM(D9:D15)</f>
        <v>100603</v>
      </c>
      <c r="E8" s="20">
        <f t="shared" si="1"/>
        <v>93002</v>
      </c>
      <c r="F8" s="21">
        <f t="shared" si="1"/>
        <v>140358</v>
      </c>
      <c r="G8" s="20">
        <f t="shared" si="1"/>
        <v>140358</v>
      </c>
      <c r="H8" s="22">
        <f t="shared" si="1"/>
        <v>113334</v>
      </c>
      <c r="I8" s="20">
        <f t="shared" si="1"/>
        <v>144598</v>
      </c>
      <c r="J8" s="20">
        <f t="shared" si="1"/>
        <v>151090</v>
      </c>
      <c r="K8" s="20">
        <f t="shared" si="1"/>
        <v>159097.76999999999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70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69603</v>
      </c>
      <c r="D14" s="33">
        <v>98633</v>
      </c>
      <c r="E14" s="33">
        <v>90706</v>
      </c>
      <c r="F14" s="32">
        <v>138923</v>
      </c>
      <c r="G14" s="33">
        <v>138923</v>
      </c>
      <c r="H14" s="34">
        <v>111316</v>
      </c>
      <c r="I14" s="33">
        <v>143091</v>
      </c>
      <c r="J14" s="33">
        <v>149530</v>
      </c>
      <c r="K14" s="34">
        <v>157455.09</v>
      </c>
    </row>
    <row r="15" spans="1:27" s="14" customFormat="1" ht="12.75" customHeight="1" x14ac:dyDescent="0.25">
      <c r="A15" s="25"/>
      <c r="B15" s="26" t="s">
        <v>20</v>
      </c>
      <c r="C15" s="35">
        <v>1824</v>
      </c>
      <c r="D15" s="36">
        <v>1970</v>
      </c>
      <c r="E15" s="36">
        <v>2296</v>
      </c>
      <c r="F15" s="35">
        <v>1435</v>
      </c>
      <c r="G15" s="36">
        <v>1435</v>
      </c>
      <c r="H15" s="37">
        <v>2018</v>
      </c>
      <c r="I15" s="36">
        <v>1507</v>
      </c>
      <c r="J15" s="36">
        <v>1560</v>
      </c>
      <c r="K15" s="37">
        <v>1642.6799999999998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43856</v>
      </c>
      <c r="D16" s="20">
        <f t="shared" ref="D16:K16" si="2">SUM(D17:D23)</f>
        <v>3024</v>
      </c>
      <c r="E16" s="20">
        <f t="shared" si="2"/>
        <v>6642</v>
      </c>
      <c r="F16" s="21">
        <f t="shared" si="2"/>
        <v>56328</v>
      </c>
      <c r="G16" s="20">
        <f t="shared" si="2"/>
        <v>26328</v>
      </c>
      <c r="H16" s="22">
        <f t="shared" si="2"/>
        <v>15862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43856</v>
      </c>
      <c r="D18" s="33">
        <v>3024</v>
      </c>
      <c r="E18" s="33">
        <v>6642</v>
      </c>
      <c r="F18" s="32">
        <v>56328</v>
      </c>
      <c r="G18" s="33">
        <v>26328</v>
      </c>
      <c r="H18" s="34">
        <v>15862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573564</v>
      </c>
      <c r="D26" s="46">
        <f t="shared" ref="D26:K26" si="3">+D4+D8+D16+D24</f>
        <v>725607</v>
      </c>
      <c r="E26" s="46">
        <f t="shared" si="3"/>
        <v>727551</v>
      </c>
      <c r="F26" s="47">
        <f t="shared" si="3"/>
        <v>750887</v>
      </c>
      <c r="G26" s="46">
        <f t="shared" si="3"/>
        <v>776980</v>
      </c>
      <c r="H26" s="48">
        <f t="shared" si="3"/>
        <v>825928</v>
      </c>
      <c r="I26" s="46">
        <f t="shared" si="3"/>
        <v>844012</v>
      </c>
      <c r="J26" s="46">
        <f t="shared" si="3"/>
        <v>864199</v>
      </c>
      <c r="K26" s="46">
        <f t="shared" si="3"/>
        <v>911587.35999999987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122</v>
      </c>
      <c r="D3" s="17" t="s">
        <v>124</v>
      </c>
      <c r="E3" s="17" t="s">
        <v>127</v>
      </c>
      <c r="F3" s="173" t="s">
        <v>123</v>
      </c>
      <c r="G3" s="174"/>
      <c r="H3" s="175"/>
      <c r="I3" s="17" t="s">
        <v>130</v>
      </c>
      <c r="J3" s="17" t="s">
        <v>129</v>
      </c>
      <c r="K3" s="17" t="s">
        <v>128</v>
      </c>
      <c r="Z3" s="54" t="s">
        <v>32</v>
      </c>
    </row>
    <row r="4" spans="1:27" s="14" customFormat="1" ht="12.75" customHeight="1" x14ac:dyDescent="0.25">
      <c r="A4" s="25"/>
      <c r="B4" s="56" t="s">
        <v>166</v>
      </c>
      <c r="C4" s="33">
        <v>0</v>
      </c>
      <c r="D4" s="33">
        <v>67270</v>
      </c>
      <c r="E4" s="33">
        <v>1055</v>
      </c>
      <c r="F4" s="27">
        <v>0</v>
      </c>
      <c r="G4" s="28">
        <v>0</v>
      </c>
      <c r="H4" s="29">
        <v>0</v>
      </c>
      <c r="I4" s="33">
        <v>0</v>
      </c>
      <c r="J4" s="33">
        <v>0</v>
      </c>
      <c r="K4" s="33">
        <v>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167</v>
      </c>
      <c r="C5" s="33">
        <v>702124</v>
      </c>
      <c r="D5" s="33">
        <v>765537</v>
      </c>
      <c r="E5" s="33">
        <v>869050</v>
      </c>
      <c r="F5" s="32">
        <v>325736</v>
      </c>
      <c r="G5" s="33">
        <v>327268</v>
      </c>
      <c r="H5" s="34">
        <v>292894</v>
      </c>
      <c r="I5" s="33">
        <v>351475</v>
      </c>
      <c r="J5" s="33">
        <v>376483</v>
      </c>
      <c r="K5" s="33">
        <v>397242</v>
      </c>
      <c r="Z5" s="53">
        <f t="shared" si="0"/>
        <v>1</v>
      </c>
      <c r="AA5" s="30">
        <v>7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702124</v>
      </c>
      <c r="D19" s="46">
        <f t="shared" ref="D19:K19" si="1">SUM(D4:D18)</f>
        <v>832807</v>
      </c>
      <c r="E19" s="46">
        <f t="shared" si="1"/>
        <v>870105</v>
      </c>
      <c r="F19" s="47">
        <f t="shared" si="1"/>
        <v>325736</v>
      </c>
      <c r="G19" s="46">
        <f t="shared" si="1"/>
        <v>327268</v>
      </c>
      <c r="H19" s="48">
        <f t="shared" si="1"/>
        <v>292894</v>
      </c>
      <c r="I19" s="46">
        <f t="shared" si="1"/>
        <v>351475</v>
      </c>
      <c r="J19" s="46">
        <f t="shared" si="1"/>
        <v>376483</v>
      </c>
      <c r="K19" s="46">
        <f t="shared" si="1"/>
        <v>397242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122</v>
      </c>
      <c r="D3" s="17" t="s">
        <v>124</v>
      </c>
      <c r="E3" s="17" t="s">
        <v>127</v>
      </c>
      <c r="F3" s="173" t="s">
        <v>123</v>
      </c>
      <c r="G3" s="174"/>
      <c r="H3" s="175"/>
      <c r="I3" s="17" t="s">
        <v>130</v>
      </c>
      <c r="J3" s="17" t="s">
        <v>129</v>
      </c>
      <c r="K3" s="17" t="s">
        <v>128</v>
      </c>
    </row>
    <row r="4" spans="1:27" s="23" customFormat="1" ht="12.75" customHeight="1" x14ac:dyDescent="0.25">
      <c r="A4" s="18"/>
      <c r="B4" s="19" t="s">
        <v>6</v>
      </c>
      <c r="C4" s="20">
        <f>SUM(C5:C7)</f>
        <v>225765</v>
      </c>
      <c r="D4" s="20">
        <f t="shared" ref="D4:K4" si="0">SUM(D5:D7)</f>
        <v>287693</v>
      </c>
      <c r="E4" s="20">
        <f t="shared" si="0"/>
        <v>264312</v>
      </c>
      <c r="F4" s="21">
        <f t="shared" si="0"/>
        <v>325736</v>
      </c>
      <c r="G4" s="20">
        <f t="shared" si="0"/>
        <v>327268</v>
      </c>
      <c r="H4" s="22">
        <f t="shared" si="0"/>
        <v>276833</v>
      </c>
      <c r="I4" s="20">
        <f t="shared" si="0"/>
        <v>351475</v>
      </c>
      <c r="J4" s="20">
        <f t="shared" si="0"/>
        <v>376483</v>
      </c>
      <c r="K4" s="20">
        <f t="shared" si="0"/>
        <v>397242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223528</v>
      </c>
      <c r="D5" s="28">
        <v>286996</v>
      </c>
      <c r="E5" s="28">
        <v>263694</v>
      </c>
      <c r="F5" s="27">
        <v>325736</v>
      </c>
      <c r="G5" s="28">
        <v>327268</v>
      </c>
      <c r="H5" s="29">
        <v>276545</v>
      </c>
      <c r="I5" s="28">
        <v>351475</v>
      </c>
      <c r="J5" s="28">
        <v>376483</v>
      </c>
      <c r="K5" s="29">
        <v>397242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2180</v>
      </c>
      <c r="D6" s="33">
        <v>697</v>
      </c>
      <c r="E6" s="33">
        <v>618</v>
      </c>
      <c r="F6" s="32">
        <v>0</v>
      </c>
      <c r="G6" s="33">
        <v>0</v>
      </c>
      <c r="H6" s="34">
        <v>288</v>
      </c>
      <c r="I6" s="33">
        <v>0</v>
      </c>
      <c r="J6" s="33">
        <v>0</v>
      </c>
      <c r="K6" s="34">
        <v>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57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476359</v>
      </c>
      <c r="D8" s="20">
        <f t="shared" ref="D8:K8" si="1">SUM(D9:D15)</f>
        <v>545114</v>
      </c>
      <c r="E8" s="20">
        <f t="shared" si="1"/>
        <v>605793</v>
      </c>
      <c r="F8" s="21">
        <f t="shared" si="1"/>
        <v>0</v>
      </c>
      <c r="G8" s="20">
        <f t="shared" si="1"/>
        <v>0</v>
      </c>
      <c r="H8" s="22">
        <f t="shared" si="1"/>
        <v>14704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476025</v>
      </c>
      <c r="D14" s="33">
        <v>545114</v>
      </c>
      <c r="E14" s="33">
        <v>605331</v>
      </c>
      <c r="F14" s="32">
        <v>0</v>
      </c>
      <c r="G14" s="33">
        <v>0</v>
      </c>
      <c r="H14" s="34">
        <v>14525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334</v>
      </c>
      <c r="D15" s="36">
        <v>0</v>
      </c>
      <c r="E15" s="36">
        <v>462</v>
      </c>
      <c r="F15" s="35">
        <v>0</v>
      </c>
      <c r="G15" s="36">
        <v>0</v>
      </c>
      <c r="H15" s="37">
        <v>179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1357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1357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702124</v>
      </c>
      <c r="D26" s="46">
        <f t="shared" ref="D26:K26" si="3">+D4+D8+D16+D24</f>
        <v>832807</v>
      </c>
      <c r="E26" s="46">
        <f t="shared" si="3"/>
        <v>870105</v>
      </c>
      <c r="F26" s="47">
        <f t="shared" si="3"/>
        <v>325736</v>
      </c>
      <c r="G26" s="46">
        <f t="shared" si="3"/>
        <v>327268</v>
      </c>
      <c r="H26" s="48">
        <f t="shared" si="3"/>
        <v>292894</v>
      </c>
      <c r="I26" s="46">
        <f t="shared" si="3"/>
        <v>351475</v>
      </c>
      <c r="J26" s="46">
        <f t="shared" si="3"/>
        <v>376483</v>
      </c>
      <c r="K26" s="46">
        <f t="shared" si="3"/>
        <v>397242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122</v>
      </c>
      <c r="D3" s="17" t="s">
        <v>124</v>
      </c>
      <c r="E3" s="17" t="s">
        <v>127</v>
      </c>
      <c r="F3" s="173" t="s">
        <v>123</v>
      </c>
      <c r="G3" s="174"/>
      <c r="H3" s="175"/>
      <c r="I3" s="17" t="s">
        <v>130</v>
      </c>
      <c r="J3" s="17" t="s">
        <v>129</v>
      </c>
      <c r="K3" s="17" t="s">
        <v>128</v>
      </c>
      <c r="Z3" s="54" t="s">
        <v>32</v>
      </c>
    </row>
    <row r="4" spans="1:27" s="14" customFormat="1" ht="12.75" customHeight="1" x14ac:dyDescent="0.25">
      <c r="A4" s="25"/>
      <c r="B4" s="56" t="s">
        <v>168</v>
      </c>
      <c r="C4" s="33">
        <v>132824</v>
      </c>
      <c r="D4" s="33">
        <v>155366</v>
      </c>
      <c r="E4" s="33">
        <v>161144</v>
      </c>
      <c r="F4" s="27">
        <v>167442</v>
      </c>
      <c r="G4" s="28">
        <v>196486</v>
      </c>
      <c r="H4" s="29">
        <v>178361</v>
      </c>
      <c r="I4" s="33">
        <v>176353</v>
      </c>
      <c r="J4" s="33">
        <v>186232</v>
      </c>
      <c r="K4" s="33">
        <v>196102.296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169</v>
      </c>
      <c r="C5" s="33">
        <v>0</v>
      </c>
      <c r="D5" s="33">
        <v>0</v>
      </c>
      <c r="E5" s="33">
        <v>0</v>
      </c>
      <c r="F5" s="32">
        <v>1216</v>
      </c>
      <c r="G5" s="33">
        <v>1216</v>
      </c>
      <c r="H5" s="34">
        <v>256</v>
      </c>
      <c r="I5" s="33">
        <v>1000</v>
      </c>
      <c r="J5" s="33">
        <v>1000</v>
      </c>
      <c r="K5" s="33">
        <v>1053</v>
      </c>
      <c r="Z5" s="53">
        <f t="shared" si="0"/>
        <v>1</v>
      </c>
      <c r="AA5" s="30">
        <v>8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132824</v>
      </c>
      <c r="D19" s="46">
        <f t="shared" ref="D19:K19" si="1">SUM(D4:D18)</f>
        <v>155366</v>
      </c>
      <c r="E19" s="46">
        <f t="shared" si="1"/>
        <v>161144</v>
      </c>
      <c r="F19" s="47">
        <f t="shared" si="1"/>
        <v>168658</v>
      </c>
      <c r="G19" s="46">
        <f t="shared" si="1"/>
        <v>197702</v>
      </c>
      <c r="H19" s="48">
        <f t="shared" si="1"/>
        <v>178617</v>
      </c>
      <c r="I19" s="46">
        <f t="shared" si="1"/>
        <v>177353</v>
      </c>
      <c r="J19" s="46">
        <f t="shared" si="1"/>
        <v>187232</v>
      </c>
      <c r="K19" s="46">
        <f t="shared" si="1"/>
        <v>197155.296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122</v>
      </c>
      <c r="D3" s="17" t="s">
        <v>124</v>
      </c>
      <c r="E3" s="17" t="s">
        <v>127</v>
      </c>
      <c r="F3" s="173" t="s">
        <v>123</v>
      </c>
      <c r="G3" s="174"/>
      <c r="H3" s="175"/>
      <c r="I3" s="17" t="s">
        <v>130</v>
      </c>
      <c r="J3" s="17" t="s">
        <v>129</v>
      </c>
      <c r="K3" s="17" t="s">
        <v>128</v>
      </c>
    </row>
    <row r="4" spans="1:27" s="23" customFormat="1" ht="12.75" customHeight="1" x14ac:dyDescent="0.25">
      <c r="A4" s="18"/>
      <c r="B4" s="19" t="s">
        <v>6</v>
      </c>
      <c r="C4" s="20">
        <f>SUM(C5:C7)</f>
        <v>131823</v>
      </c>
      <c r="D4" s="20">
        <f t="shared" ref="D4:K4" si="0">SUM(D5:D7)</f>
        <v>154957</v>
      </c>
      <c r="E4" s="20">
        <f t="shared" si="0"/>
        <v>161029</v>
      </c>
      <c r="F4" s="21">
        <f t="shared" si="0"/>
        <v>166884</v>
      </c>
      <c r="G4" s="20">
        <f t="shared" si="0"/>
        <v>195928</v>
      </c>
      <c r="H4" s="22">
        <f t="shared" si="0"/>
        <v>178088</v>
      </c>
      <c r="I4" s="20">
        <f t="shared" si="0"/>
        <v>177325</v>
      </c>
      <c r="J4" s="20">
        <f t="shared" si="0"/>
        <v>187203</v>
      </c>
      <c r="K4" s="20">
        <f t="shared" si="0"/>
        <v>197124.75899999999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126226</v>
      </c>
      <c r="D5" s="28">
        <v>145275</v>
      </c>
      <c r="E5" s="28">
        <v>155216</v>
      </c>
      <c r="F5" s="27">
        <v>152492</v>
      </c>
      <c r="G5" s="28">
        <v>181536</v>
      </c>
      <c r="H5" s="29">
        <v>171169</v>
      </c>
      <c r="I5" s="28">
        <v>172779</v>
      </c>
      <c r="J5" s="28">
        <v>181389</v>
      </c>
      <c r="K5" s="29">
        <v>191718.617</v>
      </c>
      <c r="AA5" s="30">
        <v>8</v>
      </c>
    </row>
    <row r="6" spans="1:27" s="14" customFormat="1" ht="12.75" customHeight="1" x14ac:dyDescent="0.25">
      <c r="A6" s="31"/>
      <c r="B6" s="26" t="s">
        <v>9</v>
      </c>
      <c r="C6" s="32">
        <v>5597</v>
      </c>
      <c r="D6" s="33">
        <v>9682</v>
      </c>
      <c r="E6" s="33">
        <v>5813</v>
      </c>
      <c r="F6" s="32">
        <v>14392</v>
      </c>
      <c r="G6" s="33">
        <v>14392</v>
      </c>
      <c r="H6" s="34">
        <v>6919</v>
      </c>
      <c r="I6" s="33">
        <v>4546</v>
      </c>
      <c r="J6" s="33">
        <v>5814</v>
      </c>
      <c r="K6" s="34">
        <v>5406.1419999999998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1001</v>
      </c>
      <c r="D8" s="20">
        <f t="shared" ref="D8:K8" si="1">SUM(D9:D15)</f>
        <v>409</v>
      </c>
      <c r="E8" s="20">
        <f t="shared" si="1"/>
        <v>115</v>
      </c>
      <c r="F8" s="21">
        <f t="shared" si="1"/>
        <v>27</v>
      </c>
      <c r="G8" s="20">
        <f t="shared" si="1"/>
        <v>27</v>
      </c>
      <c r="H8" s="22">
        <f t="shared" si="1"/>
        <v>109</v>
      </c>
      <c r="I8" s="20">
        <f t="shared" si="1"/>
        <v>28</v>
      </c>
      <c r="J8" s="20">
        <f t="shared" si="1"/>
        <v>29</v>
      </c>
      <c r="K8" s="20">
        <f t="shared" si="1"/>
        <v>30.536999999999999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1001</v>
      </c>
      <c r="D15" s="36">
        <v>409</v>
      </c>
      <c r="E15" s="36">
        <v>115</v>
      </c>
      <c r="F15" s="35">
        <v>27</v>
      </c>
      <c r="G15" s="36">
        <v>27</v>
      </c>
      <c r="H15" s="37">
        <v>109</v>
      </c>
      <c r="I15" s="36">
        <v>28</v>
      </c>
      <c r="J15" s="36">
        <v>29</v>
      </c>
      <c r="K15" s="37">
        <v>30.536999999999999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1747</v>
      </c>
      <c r="G16" s="20">
        <f t="shared" si="2"/>
        <v>1747</v>
      </c>
      <c r="H16" s="22">
        <f t="shared" si="2"/>
        <v>420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1747</v>
      </c>
      <c r="G18" s="33">
        <v>1747</v>
      </c>
      <c r="H18" s="34">
        <v>420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132824</v>
      </c>
      <c r="D26" s="46">
        <f t="shared" ref="D26:K26" si="3">+D4+D8+D16+D24</f>
        <v>155366</v>
      </c>
      <c r="E26" s="46">
        <f t="shared" si="3"/>
        <v>161144</v>
      </c>
      <c r="F26" s="47">
        <f t="shared" si="3"/>
        <v>168658</v>
      </c>
      <c r="G26" s="46">
        <f t="shared" si="3"/>
        <v>197702</v>
      </c>
      <c r="H26" s="48">
        <f t="shared" si="3"/>
        <v>178617</v>
      </c>
      <c r="I26" s="46">
        <f t="shared" si="3"/>
        <v>177353</v>
      </c>
      <c r="J26" s="46">
        <f t="shared" si="3"/>
        <v>187232</v>
      </c>
      <c r="K26" s="46">
        <f t="shared" si="3"/>
        <v>197155.296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122</v>
      </c>
      <c r="D3" s="17" t="s">
        <v>124</v>
      </c>
      <c r="E3" s="17" t="s">
        <v>127</v>
      </c>
      <c r="F3" s="173" t="s">
        <v>123</v>
      </c>
      <c r="G3" s="174"/>
      <c r="H3" s="175"/>
      <c r="I3" s="17" t="s">
        <v>130</v>
      </c>
      <c r="J3" s="17" t="s">
        <v>129</v>
      </c>
      <c r="K3" s="17" t="s">
        <v>128</v>
      </c>
      <c r="Z3" s="54" t="s">
        <v>32</v>
      </c>
    </row>
    <row r="4" spans="1:27" s="14" customFormat="1" ht="12.75" customHeight="1" x14ac:dyDescent="0.25">
      <c r="A4" s="25"/>
      <c r="B4" s="56" t="s">
        <v>170</v>
      </c>
      <c r="C4" s="33">
        <v>216542</v>
      </c>
      <c r="D4" s="33">
        <v>254704</v>
      </c>
      <c r="E4" s="33">
        <v>276244</v>
      </c>
      <c r="F4" s="27">
        <v>310377</v>
      </c>
      <c r="G4" s="28">
        <v>356121</v>
      </c>
      <c r="H4" s="29">
        <v>303707</v>
      </c>
      <c r="I4" s="33">
        <v>414769</v>
      </c>
      <c r="J4" s="33">
        <v>595063</v>
      </c>
      <c r="K4" s="33">
        <v>625995.33899999992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171</v>
      </c>
      <c r="C5" s="33">
        <v>53524</v>
      </c>
      <c r="D5" s="33">
        <v>80757</v>
      </c>
      <c r="E5" s="33">
        <v>120881</v>
      </c>
      <c r="F5" s="32">
        <v>122671</v>
      </c>
      <c r="G5" s="33">
        <v>97171</v>
      </c>
      <c r="H5" s="34">
        <v>139362</v>
      </c>
      <c r="I5" s="33">
        <v>102805</v>
      </c>
      <c r="J5" s="33">
        <v>120304</v>
      </c>
      <c r="K5" s="33">
        <v>127285.11199999999</v>
      </c>
      <c r="Z5" s="53">
        <f t="shared" si="0"/>
        <v>1</v>
      </c>
      <c r="AA5" s="30">
        <v>9</v>
      </c>
    </row>
    <row r="6" spans="1:27" s="14" customFormat="1" ht="12.75" customHeight="1" x14ac:dyDescent="0.25">
      <c r="A6" s="25"/>
      <c r="B6" s="56" t="s">
        <v>172</v>
      </c>
      <c r="C6" s="33">
        <v>16551</v>
      </c>
      <c r="D6" s="33">
        <v>5498</v>
      </c>
      <c r="E6" s="33">
        <v>59007</v>
      </c>
      <c r="F6" s="32">
        <v>114841</v>
      </c>
      <c r="G6" s="33">
        <v>94841</v>
      </c>
      <c r="H6" s="34">
        <v>56416</v>
      </c>
      <c r="I6" s="33">
        <v>128894</v>
      </c>
      <c r="J6" s="33">
        <v>135053</v>
      </c>
      <c r="K6" s="33">
        <v>142210.80899999998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149</v>
      </c>
      <c r="C7" s="33">
        <v>212</v>
      </c>
      <c r="D7" s="33">
        <v>4666</v>
      </c>
      <c r="E7" s="33">
        <v>6735</v>
      </c>
      <c r="F7" s="32">
        <v>12923</v>
      </c>
      <c r="G7" s="33">
        <v>12923</v>
      </c>
      <c r="H7" s="34">
        <v>6667</v>
      </c>
      <c r="I7" s="33">
        <v>5000</v>
      </c>
      <c r="J7" s="33">
        <v>5000</v>
      </c>
      <c r="K7" s="33">
        <v>5265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286829</v>
      </c>
      <c r="D19" s="46">
        <f t="shared" ref="D19:K19" si="1">SUM(D4:D18)</f>
        <v>345625</v>
      </c>
      <c r="E19" s="46">
        <f t="shared" si="1"/>
        <v>462867</v>
      </c>
      <c r="F19" s="47">
        <f t="shared" si="1"/>
        <v>560812</v>
      </c>
      <c r="G19" s="46">
        <f t="shared" si="1"/>
        <v>561056</v>
      </c>
      <c r="H19" s="48">
        <f t="shared" si="1"/>
        <v>506152</v>
      </c>
      <c r="I19" s="46">
        <f t="shared" si="1"/>
        <v>651468</v>
      </c>
      <c r="J19" s="46">
        <f t="shared" si="1"/>
        <v>855420</v>
      </c>
      <c r="K19" s="46">
        <f t="shared" si="1"/>
        <v>900756.25999999989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122</v>
      </c>
      <c r="D3" s="17" t="s">
        <v>124</v>
      </c>
      <c r="E3" s="17" t="s">
        <v>127</v>
      </c>
      <c r="F3" s="173" t="s">
        <v>123</v>
      </c>
      <c r="G3" s="174"/>
      <c r="H3" s="175"/>
      <c r="I3" s="17" t="s">
        <v>130</v>
      </c>
      <c r="J3" s="17" t="s">
        <v>129</v>
      </c>
      <c r="K3" s="17" t="s">
        <v>128</v>
      </c>
    </row>
    <row r="4" spans="1:27" s="23" customFormat="1" ht="12.75" customHeight="1" x14ac:dyDescent="0.25">
      <c r="A4" s="18"/>
      <c r="B4" s="19" t="s">
        <v>6</v>
      </c>
      <c r="C4" s="20">
        <f>SUM(C5:C7)</f>
        <v>286495</v>
      </c>
      <c r="D4" s="20">
        <f t="shared" ref="D4:K4" si="0">SUM(D5:D7)</f>
        <v>329545</v>
      </c>
      <c r="E4" s="20">
        <f t="shared" si="0"/>
        <v>462709</v>
      </c>
      <c r="F4" s="21">
        <f t="shared" si="0"/>
        <v>492622</v>
      </c>
      <c r="G4" s="20">
        <f t="shared" si="0"/>
        <v>560731</v>
      </c>
      <c r="H4" s="22">
        <f t="shared" si="0"/>
        <v>506026</v>
      </c>
      <c r="I4" s="20">
        <f t="shared" si="0"/>
        <v>619969</v>
      </c>
      <c r="J4" s="20">
        <f t="shared" si="0"/>
        <v>824804</v>
      </c>
      <c r="K4" s="20">
        <f t="shared" si="0"/>
        <v>868517.61199999996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218318</v>
      </c>
      <c r="D5" s="28">
        <v>315368</v>
      </c>
      <c r="E5" s="28">
        <v>405284</v>
      </c>
      <c r="F5" s="27">
        <v>250883</v>
      </c>
      <c r="G5" s="28">
        <v>416992</v>
      </c>
      <c r="H5" s="29">
        <v>410648</v>
      </c>
      <c r="I5" s="28">
        <v>566989</v>
      </c>
      <c r="J5" s="28">
        <v>760884</v>
      </c>
      <c r="K5" s="29">
        <v>811715.85199999996</v>
      </c>
      <c r="AA5" s="30">
        <v>9</v>
      </c>
    </row>
    <row r="6" spans="1:27" s="14" customFormat="1" ht="12.75" customHeight="1" x14ac:dyDescent="0.25">
      <c r="A6" s="31"/>
      <c r="B6" s="26" t="s">
        <v>9</v>
      </c>
      <c r="C6" s="32">
        <v>68177</v>
      </c>
      <c r="D6" s="33">
        <v>14177</v>
      </c>
      <c r="E6" s="33">
        <v>57425</v>
      </c>
      <c r="F6" s="32">
        <v>241739</v>
      </c>
      <c r="G6" s="33">
        <v>143739</v>
      </c>
      <c r="H6" s="34">
        <v>95378</v>
      </c>
      <c r="I6" s="33">
        <v>52980</v>
      </c>
      <c r="J6" s="33">
        <v>63920</v>
      </c>
      <c r="K6" s="34">
        <v>56801.759999999995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334</v>
      </c>
      <c r="D8" s="20">
        <f t="shared" ref="D8:K8" si="1">SUM(D9:D15)</f>
        <v>16080</v>
      </c>
      <c r="E8" s="20">
        <f t="shared" si="1"/>
        <v>158</v>
      </c>
      <c r="F8" s="21">
        <f t="shared" si="1"/>
        <v>67865</v>
      </c>
      <c r="G8" s="20">
        <f t="shared" si="1"/>
        <v>0</v>
      </c>
      <c r="H8" s="22">
        <f t="shared" si="1"/>
        <v>126</v>
      </c>
      <c r="I8" s="20">
        <f t="shared" si="1"/>
        <v>31499</v>
      </c>
      <c r="J8" s="20">
        <f t="shared" si="1"/>
        <v>30616</v>
      </c>
      <c r="K8" s="20">
        <f t="shared" si="1"/>
        <v>32238.647999999997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15914</v>
      </c>
      <c r="E14" s="33">
        <v>13</v>
      </c>
      <c r="F14" s="32">
        <v>67865</v>
      </c>
      <c r="G14" s="33">
        <v>0</v>
      </c>
      <c r="H14" s="34">
        <v>0</v>
      </c>
      <c r="I14" s="33">
        <v>31499</v>
      </c>
      <c r="J14" s="33">
        <v>30616</v>
      </c>
      <c r="K14" s="34">
        <v>32238.647999999997</v>
      </c>
    </row>
    <row r="15" spans="1:27" s="14" customFormat="1" ht="12.75" customHeight="1" x14ac:dyDescent="0.25">
      <c r="A15" s="25"/>
      <c r="B15" s="26" t="s">
        <v>20</v>
      </c>
      <c r="C15" s="35">
        <v>334</v>
      </c>
      <c r="D15" s="36">
        <v>166</v>
      </c>
      <c r="E15" s="36">
        <v>145</v>
      </c>
      <c r="F15" s="35">
        <v>0</v>
      </c>
      <c r="G15" s="36">
        <v>0</v>
      </c>
      <c r="H15" s="37">
        <v>126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325</v>
      </c>
      <c r="G16" s="20">
        <f t="shared" si="2"/>
        <v>325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325</v>
      </c>
      <c r="G18" s="33">
        <v>325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286829</v>
      </c>
      <c r="D26" s="46">
        <f t="shared" ref="D26:K26" si="3">+D4+D8+D16+D24</f>
        <v>345625</v>
      </c>
      <c r="E26" s="46">
        <f t="shared" si="3"/>
        <v>462867</v>
      </c>
      <c r="F26" s="47">
        <f t="shared" si="3"/>
        <v>560812</v>
      </c>
      <c r="G26" s="46">
        <f t="shared" si="3"/>
        <v>561056</v>
      </c>
      <c r="H26" s="48">
        <f t="shared" si="3"/>
        <v>506152</v>
      </c>
      <c r="I26" s="46">
        <f t="shared" si="3"/>
        <v>651468</v>
      </c>
      <c r="J26" s="46">
        <f t="shared" si="3"/>
        <v>855420</v>
      </c>
      <c r="K26" s="46">
        <f t="shared" si="3"/>
        <v>900756.26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122</v>
      </c>
      <c r="D3" s="17" t="s">
        <v>124</v>
      </c>
      <c r="E3" s="17" t="s">
        <v>127</v>
      </c>
      <c r="F3" s="173" t="s">
        <v>123</v>
      </c>
      <c r="G3" s="174"/>
      <c r="H3" s="175"/>
      <c r="I3" s="17" t="s">
        <v>130</v>
      </c>
      <c r="J3" s="17" t="s">
        <v>129</v>
      </c>
      <c r="K3" s="17" t="s">
        <v>128</v>
      </c>
      <c r="Z3" s="54" t="s">
        <v>32</v>
      </c>
    </row>
    <row r="4" spans="1:27" s="14" customFormat="1" ht="12.75" customHeight="1" x14ac:dyDescent="0.25">
      <c r="A4" s="25"/>
      <c r="B4" s="56" t="s">
        <v>173</v>
      </c>
      <c r="C4" s="33">
        <v>36979</v>
      </c>
      <c r="D4" s="33">
        <v>7113</v>
      </c>
      <c r="E4" s="33">
        <v>110765</v>
      </c>
      <c r="F4" s="27">
        <v>179098</v>
      </c>
      <c r="G4" s="28">
        <v>179098</v>
      </c>
      <c r="H4" s="29">
        <v>44721</v>
      </c>
      <c r="I4" s="33">
        <v>176053</v>
      </c>
      <c r="J4" s="33">
        <v>95049</v>
      </c>
      <c r="K4" s="33">
        <v>195764.59700000001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174</v>
      </c>
      <c r="C5" s="33">
        <v>1743453</v>
      </c>
      <c r="D5" s="33">
        <v>1892615</v>
      </c>
      <c r="E5" s="33">
        <v>2077935</v>
      </c>
      <c r="F5" s="32">
        <v>1624544</v>
      </c>
      <c r="G5" s="33">
        <v>1632118</v>
      </c>
      <c r="H5" s="34">
        <v>1758132</v>
      </c>
      <c r="I5" s="33">
        <v>1702566</v>
      </c>
      <c r="J5" s="33">
        <v>2522489</v>
      </c>
      <c r="K5" s="33">
        <v>661924.96299999999</v>
      </c>
      <c r="Z5" s="53">
        <f t="shared" si="0"/>
        <v>1</v>
      </c>
      <c r="AA5" s="30">
        <v>10</v>
      </c>
    </row>
    <row r="6" spans="1:27" s="14" customFormat="1" ht="12.75" customHeight="1" x14ac:dyDescent="0.25">
      <c r="A6" s="25"/>
      <c r="B6" s="56" t="s">
        <v>175</v>
      </c>
      <c r="C6" s="33">
        <v>69889</v>
      </c>
      <c r="D6" s="33">
        <v>154216</v>
      </c>
      <c r="E6" s="33">
        <v>225780</v>
      </c>
      <c r="F6" s="32">
        <v>381131</v>
      </c>
      <c r="G6" s="33">
        <v>381131</v>
      </c>
      <c r="H6" s="34">
        <v>347188</v>
      </c>
      <c r="I6" s="33">
        <v>392463</v>
      </c>
      <c r="J6" s="33">
        <v>404947</v>
      </c>
      <c r="K6" s="33">
        <v>426409.19099999999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176</v>
      </c>
      <c r="C7" s="33">
        <v>3759</v>
      </c>
      <c r="D7" s="33">
        <v>1341</v>
      </c>
      <c r="E7" s="33">
        <v>305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177</v>
      </c>
      <c r="C8" s="33">
        <v>66163</v>
      </c>
      <c r="D8" s="33">
        <v>142798</v>
      </c>
      <c r="E8" s="33">
        <v>281244</v>
      </c>
      <c r="F8" s="32">
        <v>406645</v>
      </c>
      <c r="G8" s="33">
        <v>406645</v>
      </c>
      <c r="H8" s="34">
        <v>408639</v>
      </c>
      <c r="I8" s="33">
        <v>451267</v>
      </c>
      <c r="J8" s="33">
        <v>471329</v>
      </c>
      <c r="K8" s="33">
        <v>496309.43699999998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1920243</v>
      </c>
      <c r="D19" s="46">
        <f t="shared" ref="D19:K19" si="1">SUM(D4:D18)</f>
        <v>2198083</v>
      </c>
      <c r="E19" s="46">
        <f t="shared" si="1"/>
        <v>2696029</v>
      </c>
      <c r="F19" s="47">
        <f t="shared" si="1"/>
        <v>2591418</v>
      </c>
      <c r="G19" s="46">
        <f t="shared" si="1"/>
        <v>2598992</v>
      </c>
      <c r="H19" s="48">
        <f t="shared" si="1"/>
        <v>2558680</v>
      </c>
      <c r="I19" s="46">
        <f t="shared" si="1"/>
        <v>2722349</v>
      </c>
      <c r="J19" s="46">
        <f t="shared" si="1"/>
        <v>3493814</v>
      </c>
      <c r="K19" s="46">
        <f t="shared" si="1"/>
        <v>1780408.1880000001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122</v>
      </c>
      <c r="D3" s="17" t="s">
        <v>124</v>
      </c>
      <c r="E3" s="17" t="s">
        <v>127</v>
      </c>
      <c r="F3" s="173" t="s">
        <v>123</v>
      </c>
      <c r="G3" s="174"/>
      <c r="H3" s="175"/>
      <c r="I3" s="17" t="s">
        <v>130</v>
      </c>
      <c r="J3" s="17" t="s">
        <v>129</v>
      </c>
      <c r="K3" s="17" t="s">
        <v>128</v>
      </c>
    </row>
    <row r="4" spans="1:27" s="23" customFormat="1" ht="12.75" customHeight="1" x14ac:dyDescent="0.25">
      <c r="A4" s="18"/>
      <c r="B4" s="19" t="s">
        <v>6</v>
      </c>
      <c r="C4" s="20">
        <f>SUM(C5:C7)</f>
        <v>83947</v>
      </c>
      <c r="D4" s="20">
        <f t="shared" ref="D4:K4" si="0">SUM(D5:D7)</f>
        <v>100346</v>
      </c>
      <c r="E4" s="20">
        <f t="shared" si="0"/>
        <v>253554</v>
      </c>
      <c r="F4" s="21">
        <f t="shared" si="0"/>
        <v>211300</v>
      </c>
      <c r="G4" s="20">
        <f t="shared" si="0"/>
        <v>211300</v>
      </c>
      <c r="H4" s="22">
        <f t="shared" si="0"/>
        <v>170988</v>
      </c>
      <c r="I4" s="20">
        <f t="shared" si="0"/>
        <v>149412</v>
      </c>
      <c r="J4" s="20">
        <f t="shared" si="0"/>
        <v>206764</v>
      </c>
      <c r="K4" s="20">
        <f t="shared" si="0"/>
        <v>95553.491999999998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AA5" s="30">
        <v>10</v>
      </c>
    </row>
    <row r="6" spans="1:27" s="14" customFormat="1" ht="12.75" customHeight="1" x14ac:dyDescent="0.25">
      <c r="A6" s="31"/>
      <c r="B6" s="26" t="s">
        <v>9</v>
      </c>
      <c r="C6" s="32">
        <v>83947</v>
      </c>
      <c r="D6" s="33">
        <v>100346</v>
      </c>
      <c r="E6" s="33">
        <v>253554</v>
      </c>
      <c r="F6" s="32">
        <v>211300</v>
      </c>
      <c r="G6" s="33">
        <v>211300</v>
      </c>
      <c r="H6" s="34">
        <v>170988</v>
      </c>
      <c r="I6" s="33">
        <v>149412</v>
      </c>
      <c r="J6" s="33">
        <v>206764</v>
      </c>
      <c r="K6" s="34">
        <v>95553.491999999998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1836296</v>
      </c>
      <c r="D16" s="20">
        <f t="shared" ref="D16:K16" si="2">SUM(D17:D23)</f>
        <v>2097737</v>
      </c>
      <c r="E16" s="20">
        <f t="shared" si="2"/>
        <v>2442475</v>
      </c>
      <c r="F16" s="21">
        <f t="shared" si="2"/>
        <v>2380118</v>
      </c>
      <c r="G16" s="20">
        <f t="shared" si="2"/>
        <v>2387692</v>
      </c>
      <c r="H16" s="22">
        <f t="shared" si="2"/>
        <v>2387692</v>
      </c>
      <c r="I16" s="20">
        <f t="shared" si="2"/>
        <v>2572937</v>
      </c>
      <c r="J16" s="20">
        <f t="shared" si="2"/>
        <v>3287050</v>
      </c>
      <c r="K16" s="20">
        <f t="shared" si="2"/>
        <v>1684854.696</v>
      </c>
    </row>
    <row r="17" spans="1:11" s="14" customFormat="1" ht="12.75" customHeight="1" x14ac:dyDescent="0.25">
      <c r="A17" s="25"/>
      <c r="B17" s="26" t="s">
        <v>22</v>
      </c>
      <c r="C17" s="27">
        <v>1836296</v>
      </c>
      <c r="D17" s="28">
        <v>2097737</v>
      </c>
      <c r="E17" s="28">
        <v>2442475</v>
      </c>
      <c r="F17" s="27">
        <v>2380118</v>
      </c>
      <c r="G17" s="28">
        <v>2387692</v>
      </c>
      <c r="H17" s="29">
        <v>2387692</v>
      </c>
      <c r="I17" s="28">
        <v>2572937</v>
      </c>
      <c r="J17" s="28">
        <v>3287050</v>
      </c>
      <c r="K17" s="29">
        <v>1684854.696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1920243</v>
      </c>
      <c r="D26" s="46">
        <f t="shared" ref="D26:K26" si="3">+D4+D8+D16+D24</f>
        <v>2198083</v>
      </c>
      <c r="E26" s="46">
        <f t="shared" si="3"/>
        <v>2696029</v>
      </c>
      <c r="F26" s="47">
        <f t="shared" si="3"/>
        <v>2591418</v>
      </c>
      <c r="G26" s="46">
        <f t="shared" si="3"/>
        <v>2598992</v>
      </c>
      <c r="H26" s="48">
        <f t="shared" si="3"/>
        <v>2558680</v>
      </c>
      <c r="I26" s="46">
        <f t="shared" si="3"/>
        <v>2722349</v>
      </c>
      <c r="J26" s="46">
        <f t="shared" si="3"/>
        <v>3493814</v>
      </c>
      <c r="K26" s="46">
        <f t="shared" si="3"/>
        <v>1780408.1880000001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182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122</v>
      </c>
      <c r="D3" s="17" t="s">
        <v>124</v>
      </c>
      <c r="E3" s="17" t="s">
        <v>127</v>
      </c>
      <c r="F3" s="173" t="s">
        <v>123</v>
      </c>
      <c r="G3" s="174"/>
      <c r="H3" s="175"/>
      <c r="I3" s="17" t="s">
        <v>130</v>
      </c>
      <c r="J3" s="17" t="s">
        <v>129</v>
      </c>
      <c r="K3" s="17" t="s">
        <v>128</v>
      </c>
      <c r="Z3" s="54" t="s">
        <v>32</v>
      </c>
    </row>
    <row r="4" spans="1:27" s="14" customFormat="1" ht="12.75" customHeight="1" x14ac:dyDescent="0.25">
      <c r="A4" s="25"/>
      <c r="B4" s="55" t="s">
        <v>144</v>
      </c>
      <c r="C4" s="33">
        <v>1460874</v>
      </c>
      <c r="D4" s="33">
        <v>1325061</v>
      </c>
      <c r="E4" s="33">
        <v>1236880</v>
      </c>
      <c r="F4" s="27">
        <v>1584905</v>
      </c>
      <c r="G4" s="28">
        <v>1481997</v>
      </c>
      <c r="H4" s="29">
        <v>1447653</v>
      </c>
      <c r="I4" s="33">
        <v>1308054</v>
      </c>
      <c r="J4" s="33">
        <v>1376462</v>
      </c>
      <c r="K4" s="33">
        <v>1601056.486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145</v>
      </c>
      <c r="C5" s="33">
        <v>23144080</v>
      </c>
      <c r="D5" s="33">
        <v>27574853</v>
      </c>
      <c r="E5" s="33">
        <v>28873543</v>
      </c>
      <c r="F5" s="32">
        <v>30286639</v>
      </c>
      <c r="G5" s="33">
        <v>30930443</v>
      </c>
      <c r="H5" s="34">
        <v>31196307</v>
      </c>
      <c r="I5" s="33">
        <v>32638540</v>
      </c>
      <c r="J5" s="33">
        <v>34490619</v>
      </c>
      <c r="K5" s="33">
        <v>36115947.738999993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131</v>
      </c>
      <c r="C6" s="33">
        <v>58524</v>
      </c>
      <c r="D6" s="33">
        <v>63114</v>
      </c>
      <c r="E6" s="33">
        <v>65573</v>
      </c>
      <c r="F6" s="32">
        <v>70184</v>
      </c>
      <c r="G6" s="33">
        <v>81984</v>
      </c>
      <c r="H6" s="34">
        <v>70184</v>
      </c>
      <c r="I6" s="33">
        <v>74395</v>
      </c>
      <c r="J6" s="33">
        <v>77817</v>
      </c>
      <c r="K6" s="33">
        <v>81941.300999999992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132</v>
      </c>
      <c r="C7" s="33">
        <v>573564</v>
      </c>
      <c r="D7" s="33">
        <v>725607</v>
      </c>
      <c r="E7" s="33">
        <v>727551</v>
      </c>
      <c r="F7" s="32">
        <v>750887</v>
      </c>
      <c r="G7" s="33">
        <v>776980</v>
      </c>
      <c r="H7" s="34">
        <v>825928</v>
      </c>
      <c r="I7" s="33">
        <v>844012</v>
      </c>
      <c r="J7" s="33">
        <v>864199</v>
      </c>
      <c r="K7" s="33">
        <v>911587.35999999987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133</v>
      </c>
      <c r="C8" s="33">
        <v>702124</v>
      </c>
      <c r="D8" s="33">
        <v>832807</v>
      </c>
      <c r="E8" s="33">
        <v>870105</v>
      </c>
      <c r="F8" s="32">
        <v>325736</v>
      </c>
      <c r="G8" s="33">
        <v>327268</v>
      </c>
      <c r="H8" s="34">
        <v>292894</v>
      </c>
      <c r="I8" s="33">
        <v>351475</v>
      </c>
      <c r="J8" s="33">
        <v>376483</v>
      </c>
      <c r="K8" s="33">
        <v>397242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134</v>
      </c>
      <c r="C9" s="33">
        <v>132824</v>
      </c>
      <c r="D9" s="33">
        <v>155366</v>
      </c>
      <c r="E9" s="33">
        <v>161144</v>
      </c>
      <c r="F9" s="32">
        <v>168658</v>
      </c>
      <c r="G9" s="33">
        <v>197702</v>
      </c>
      <c r="H9" s="34">
        <v>178617</v>
      </c>
      <c r="I9" s="33">
        <v>177353</v>
      </c>
      <c r="J9" s="33">
        <v>187232</v>
      </c>
      <c r="K9" s="33">
        <v>197155.296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135</v>
      </c>
      <c r="C10" s="33">
        <v>286829</v>
      </c>
      <c r="D10" s="33">
        <v>345625</v>
      </c>
      <c r="E10" s="33">
        <v>462867</v>
      </c>
      <c r="F10" s="32">
        <v>560812</v>
      </c>
      <c r="G10" s="33">
        <v>561056</v>
      </c>
      <c r="H10" s="34">
        <v>506152</v>
      </c>
      <c r="I10" s="33">
        <v>651468</v>
      </c>
      <c r="J10" s="33">
        <v>855420</v>
      </c>
      <c r="K10" s="33">
        <v>900756.26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136</v>
      </c>
      <c r="C11" s="33">
        <v>1920243</v>
      </c>
      <c r="D11" s="33">
        <v>2198083</v>
      </c>
      <c r="E11" s="33">
        <v>2696029</v>
      </c>
      <c r="F11" s="32">
        <v>2591418</v>
      </c>
      <c r="G11" s="33">
        <v>2598992</v>
      </c>
      <c r="H11" s="34">
        <v>2558680</v>
      </c>
      <c r="I11" s="33">
        <v>2722349</v>
      </c>
      <c r="J11" s="33">
        <v>3493814</v>
      </c>
      <c r="K11" s="33">
        <v>1780408.1880000001</v>
      </c>
      <c r="Z11" s="53">
        <f t="shared" si="0"/>
        <v>1</v>
      </c>
    </row>
    <row r="12" spans="1:27" s="14" customFormat="1" ht="12.75" customHeight="1" x14ac:dyDescent="0.25">
      <c r="A12" s="25"/>
      <c r="B12" s="56" t="s">
        <v>137</v>
      </c>
      <c r="C12" s="33">
        <v>467554</v>
      </c>
      <c r="D12" s="33">
        <v>578701</v>
      </c>
      <c r="E12" s="33">
        <v>494593</v>
      </c>
      <c r="F12" s="32">
        <v>669340</v>
      </c>
      <c r="G12" s="33">
        <v>640340</v>
      </c>
      <c r="H12" s="34">
        <v>638962</v>
      </c>
      <c r="I12" s="33">
        <v>679274</v>
      </c>
      <c r="J12" s="33">
        <v>850634</v>
      </c>
      <c r="K12" s="33">
        <v>895717.60200000007</v>
      </c>
      <c r="Z12" s="53">
        <f t="shared" si="0"/>
        <v>1</v>
      </c>
    </row>
    <row r="13" spans="1:27" s="14" customFormat="1" ht="12.75" hidden="1" customHeight="1" x14ac:dyDescent="0.25">
      <c r="A13" s="25"/>
      <c r="B13" s="56" t="s">
        <v>138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139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140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141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142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143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28746616</v>
      </c>
      <c r="D19" s="46">
        <f t="shared" ref="D19:K19" si="1">SUM(D4:D18)</f>
        <v>33799217</v>
      </c>
      <c r="E19" s="46">
        <f t="shared" si="1"/>
        <v>35588285</v>
      </c>
      <c r="F19" s="47">
        <f t="shared" si="1"/>
        <v>37008579</v>
      </c>
      <c r="G19" s="46">
        <f t="shared" si="1"/>
        <v>37596762</v>
      </c>
      <c r="H19" s="48">
        <f t="shared" si="1"/>
        <v>37715377</v>
      </c>
      <c r="I19" s="46">
        <f t="shared" si="1"/>
        <v>39446920</v>
      </c>
      <c r="J19" s="46">
        <f t="shared" si="1"/>
        <v>42572680</v>
      </c>
      <c r="K19" s="46">
        <f t="shared" si="1"/>
        <v>42881812.231999986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200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122</v>
      </c>
      <c r="D3" s="17" t="s">
        <v>124</v>
      </c>
      <c r="E3" s="17" t="s">
        <v>127</v>
      </c>
      <c r="F3" s="173" t="s">
        <v>123</v>
      </c>
      <c r="G3" s="174"/>
      <c r="H3" s="175"/>
      <c r="I3" s="17" t="s">
        <v>130</v>
      </c>
      <c r="J3" s="17" t="s">
        <v>129</v>
      </c>
      <c r="K3" s="17" t="s">
        <v>128</v>
      </c>
      <c r="Z3" s="54" t="s">
        <v>32</v>
      </c>
    </row>
    <row r="4" spans="1:27" s="14" customFormat="1" ht="12.75" customHeight="1" x14ac:dyDescent="0.25">
      <c r="A4" s="25"/>
      <c r="B4" s="56" t="s">
        <v>178</v>
      </c>
      <c r="C4" s="33">
        <v>16552</v>
      </c>
      <c r="D4" s="33">
        <v>18944</v>
      </c>
      <c r="E4" s="33">
        <v>19891</v>
      </c>
      <c r="F4" s="27">
        <v>20981</v>
      </c>
      <c r="G4" s="28">
        <v>20981</v>
      </c>
      <c r="H4" s="29">
        <v>22491</v>
      </c>
      <c r="I4" s="33">
        <v>22030</v>
      </c>
      <c r="J4" s="33">
        <v>24098</v>
      </c>
      <c r="K4" s="33">
        <v>25375.194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179</v>
      </c>
      <c r="C5" s="33">
        <v>59695</v>
      </c>
      <c r="D5" s="33">
        <v>0</v>
      </c>
      <c r="E5" s="33">
        <v>0</v>
      </c>
      <c r="F5" s="32">
        <v>0</v>
      </c>
      <c r="G5" s="33">
        <v>0</v>
      </c>
      <c r="H5" s="34">
        <v>0</v>
      </c>
      <c r="I5" s="33">
        <v>0</v>
      </c>
      <c r="J5" s="33">
        <v>0</v>
      </c>
      <c r="K5" s="33">
        <v>0</v>
      </c>
      <c r="Z5" s="53">
        <f t="shared" si="0"/>
        <v>1</v>
      </c>
      <c r="AA5" s="30">
        <v>11</v>
      </c>
    </row>
    <row r="6" spans="1:27" s="14" customFormat="1" ht="12.75" customHeight="1" x14ac:dyDescent="0.25">
      <c r="A6" s="25"/>
      <c r="B6" s="56" t="s">
        <v>180</v>
      </c>
      <c r="C6" s="33">
        <v>391307</v>
      </c>
      <c r="D6" s="33">
        <v>559757</v>
      </c>
      <c r="E6" s="33">
        <v>474702</v>
      </c>
      <c r="F6" s="32">
        <v>648359</v>
      </c>
      <c r="G6" s="33">
        <v>619359</v>
      </c>
      <c r="H6" s="34">
        <v>616471</v>
      </c>
      <c r="I6" s="33">
        <v>657244</v>
      </c>
      <c r="J6" s="33">
        <v>826536</v>
      </c>
      <c r="K6" s="33">
        <v>870342.40799999994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467554</v>
      </c>
      <c r="D19" s="46">
        <f t="shared" ref="D19:K19" si="1">SUM(D4:D18)</f>
        <v>578701</v>
      </c>
      <c r="E19" s="46">
        <f t="shared" si="1"/>
        <v>494593</v>
      </c>
      <c r="F19" s="47">
        <f t="shared" si="1"/>
        <v>669340</v>
      </c>
      <c r="G19" s="46">
        <f t="shared" si="1"/>
        <v>640340</v>
      </c>
      <c r="H19" s="48">
        <f t="shared" si="1"/>
        <v>638962</v>
      </c>
      <c r="I19" s="46">
        <f t="shared" si="1"/>
        <v>679274</v>
      </c>
      <c r="J19" s="46">
        <f t="shared" si="1"/>
        <v>850634</v>
      </c>
      <c r="K19" s="46">
        <f t="shared" si="1"/>
        <v>895717.60199999996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201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122</v>
      </c>
      <c r="D3" s="17" t="s">
        <v>124</v>
      </c>
      <c r="E3" s="17" t="s">
        <v>127</v>
      </c>
      <c r="F3" s="173" t="s">
        <v>123</v>
      </c>
      <c r="G3" s="174"/>
      <c r="H3" s="175"/>
      <c r="I3" s="17" t="s">
        <v>130</v>
      </c>
      <c r="J3" s="17" t="s">
        <v>129</v>
      </c>
      <c r="K3" s="17" t="s">
        <v>128</v>
      </c>
    </row>
    <row r="4" spans="1:27" s="23" customFormat="1" ht="12.75" customHeight="1" x14ac:dyDescent="0.25">
      <c r="A4" s="18"/>
      <c r="B4" s="19" t="s">
        <v>6</v>
      </c>
      <c r="C4" s="20">
        <f>SUM(C5:C7)</f>
        <v>450323</v>
      </c>
      <c r="D4" s="20">
        <f t="shared" ref="D4:K4" si="0">SUM(D5:D7)</f>
        <v>558845</v>
      </c>
      <c r="E4" s="20">
        <f t="shared" si="0"/>
        <v>474646</v>
      </c>
      <c r="F4" s="21">
        <f t="shared" si="0"/>
        <v>648359</v>
      </c>
      <c r="G4" s="20">
        <f t="shared" si="0"/>
        <v>619359</v>
      </c>
      <c r="H4" s="22">
        <f t="shared" si="0"/>
        <v>615968</v>
      </c>
      <c r="I4" s="20">
        <f t="shared" si="0"/>
        <v>657244</v>
      </c>
      <c r="J4" s="20">
        <f t="shared" si="0"/>
        <v>826536</v>
      </c>
      <c r="K4" s="20">
        <f t="shared" si="0"/>
        <v>870342.40800000005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224973</v>
      </c>
      <c r="D5" s="28">
        <v>280869</v>
      </c>
      <c r="E5" s="28">
        <v>258639</v>
      </c>
      <c r="F5" s="27">
        <v>316133</v>
      </c>
      <c r="G5" s="28">
        <v>316133</v>
      </c>
      <c r="H5" s="29">
        <v>361626.5</v>
      </c>
      <c r="I5" s="28">
        <v>392976</v>
      </c>
      <c r="J5" s="28">
        <v>509025</v>
      </c>
      <c r="K5" s="29">
        <v>603279.32499999995</v>
      </c>
      <c r="AA5" s="30">
        <v>11</v>
      </c>
    </row>
    <row r="6" spans="1:27" s="14" customFormat="1" ht="12.75" customHeight="1" x14ac:dyDescent="0.25">
      <c r="A6" s="31"/>
      <c r="B6" s="26" t="s">
        <v>9</v>
      </c>
      <c r="C6" s="32">
        <v>225348</v>
      </c>
      <c r="D6" s="33">
        <v>277976</v>
      </c>
      <c r="E6" s="33">
        <v>216007</v>
      </c>
      <c r="F6" s="32">
        <v>332226</v>
      </c>
      <c r="G6" s="33">
        <v>303226</v>
      </c>
      <c r="H6" s="34">
        <v>254341.5</v>
      </c>
      <c r="I6" s="33">
        <v>264268</v>
      </c>
      <c r="J6" s="33">
        <v>317511</v>
      </c>
      <c r="K6" s="34">
        <v>267063.08300000004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2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17145</v>
      </c>
      <c r="D8" s="20">
        <f t="shared" ref="D8:K8" si="1">SUM(D9:D15)</f>
        <v>19612</v>
      </c>
      <c r="E8" s="20">
        <f t="shared" si="1"/>
        <v>19947</v>
      </c>
      <c r="F8" s="21">
        <f t="shared" si="1"/>
        <v>20981</v>
      </c>
      <c r="G8" s="20">
        <f t="shared" si="1"/>
        <v>20981</v>
      </c>
      <c r="H8" s="22">
        <f t="shared" si="1"/>
        <v>22742</v>
      </c>
      <c r="I8" s="20">
        <f t="shared" si="1"/>
        <v>22030</v>
      </c>
      <c r="J8" s="20">
        <f t="shared" si="1"/>
        <v>24098</v>
      </c>
      <c r="K8" s="20">
        <f t="shared" si="1"/>
        <v>25375.194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16552</v>
      </c>
      <c r="D10" s="33">
        <v>18944</v>
      </c>
      <c r="E10" s="33">
        <v>19891</v>
      </c>
      <c r="F10" s="32">
        <v>20981</v>
      </c>
      <c r="G10" s="33">
        <v>20981</v>
      </c>
      <c r="H10" s="34">
        <v>22491</v>
      </c>
      <c r="I10" s="33">
        <v>22030</v>
      </c>
      <c r="J10" s="33">
        <v>24098</v>
      </c>
      <c r="K10" s="34">
        <v>25375.194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593</v>
      </c>
      <c r="D15" s="36">
        <v>668</v>
      </c>
      <c r="E15" s="36">
        <v>56</v>
      </c>
      <c r="F15" s="35">
        <v>0</v>
      </c>
      <c r="G15" s="36">
        <v>0</v>
      </c>
      <c r="H15" s="37">
        <v>251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86</v>
      </c>
      <c r="D16" s="20">
        <f t="shared" ref="D16:K16" si="2">SUM(D17:D23)</f>
        <v>244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252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37</v>
      </c>
      <c r="D17" s="28">
        <v>51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49</v>
      </c>
      <c r="D18" s="33">
        <v>193</v>
      </c>
      <c r="E18" s="33">
        <v>0</v>
      </c>
      <c r="F18" s="32">
        <v>0</v>
      </c>
      <c r="G18" s="33">
        <v>0</v>
      </c>
      <c r="H18" s="34">
        <v>252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467554</v>
      </c>
      <c r="D26" s="46">
        <f t="shared" ref="D26:K26" si="3">+D4+D8+D16+D24</f>
        <v>578701</v>
      </c>
      <c r="E26" s="46">
        <f t="shared" si="3"/>
        <v>494593</v>
      </c>
      <c r="F26" s="47">
        <f t="shared" si="3"/>
        <v>669340</v>
      </c>
      <c r="G26" s="46">
        <f t="shared" si="3"/>
        <v>640340</v>
      </c>
      <c r="H26" s="48">
        <f t="shared" si="3"/>
        <v>638962</v>
      </c>
      <c r="I26" s="46">
        <f t="shared" si="3"/>
        <v>679274</v>
      </c>
      <c r="J26" s="46">
        <f t="shared" si="3"/>
        <v>850634</v>
      </c>
      <c r="K26" s="46">
        <f t="shared" si="3"/>
        <v>895717.60200000007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122</v>
      </c>
      <c r="F3" s="17" t="s">
        <v>124</v>
      </c>
      <c r="G3" s="17" t="s">
        <v>127</v>
      </c>
      <c r="H3" s="173" t="s">
        <v>123</v>
      </c>
      <c r="I3" s="174"/>
      <c r="J3" s="175"/>
      <c r="K3" s="17" t="s">
        <v>130</v>
      </c>
      <c r="L3" s="17" t="s">
        <v>129</v>
      </c>
      <c r="M3" s="17" t="s">
        <v>128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33384</v>
      </c>
      <c r="F9" s="72">
        <f t="shared" ref="F9:M9" si="1">F10+F19</f>
        <v>36780</v>
      </c>
      <c r="G9" s="72">
        <f t="shared" si="1"/>
        <v>40938</v>
      </c>
      <c r="H9" s="73">
        <f t="shared" si="1"/>
        <v>38423</v>
      </c>
      <c r="I9" s="72">
        <f t="shared" si="1"/>
        <v>38423</v>
      </c>
      <c r="J9" s="74">
        <f t="shared" si="1"/>
        <v>38423</v>
      </c>
      <c r="K9" s="72">
        <f t="shared" si="1"/>
        <v>46108</v>
      </c>
      <c r="L9" s="72">
        <f t="shared" si="1"/>
        <v>48229</v>
      </c>
      <c r="M9" s="72">
        <f t="shared" si="1"/>
        <v>51267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33383</v>
      </c>
      <c r="F10" s="100">
        <f t="shared" ref="F10:M10" si="2">SUM(F11:F13)</f>
        <v>36779</v>
      </c>
      <c r="G10" s="100">
        <f t="shared" si="2"/>
        <v>40938</v>
      </c>
      <c r="H10" s="101">
        <f t="shared" si="2"/>
        <v>38423</v>
      </c>
      <c r="I10" s="100">
        <f t="shared" si="2"/>
        <v>38423</v>
      </c>
      <c r="J10" s="102">
        <f t="shared" si="2"/>
        <v>38423</v>
      </c>
      <c r="K10" s="100">
        <f t="shared" si="2"/>
        <v>46108</v>
      </c>
      <c r="L10" s="100">
        <f t="shared" si="2"/>
        <v>48229</v>
      </c>
      <c r="M10" s="100">
        <f t="shared" si="2"/>
        <v>51267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2223</v>
      </c>
      <c r="F11" s="79">
        <v>2413</v>
      </c>
      <c r="G11" s="79">
        <v>2257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31160</v>
      </c>
      <c r="F12" s="86">
        <v>34366</v>
      </c>
      <c r="G12" s="86">
        <v>38681</v>
      </c>
      <c r="H12" s="87">
        <v>38423</v>
      </c>
      <c r="I12" s="86">
        <v>38423</v>
      </c>
      <c r="J12" s="88">
        <v>38423</v>
      </c>
      <c r="K12" s="86">
        <v>46108</v>
      </c>
      <c r="L12" s="86">
        <v>48229</v>
      </c>
      <c r="M12" s="86">
        <v>51267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1</v>
      </c>
      <c r="F19" s="100">
        <v>1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1539</v>
      </c>
      <c r="F31" s="131">
        <f t="shared" ref="F31:M31" si="4">SUM(F32:F34)</f>
        <v>11677</v>
      </c>
      <c r="G31" s="131">
        <f t="shared" si="4"/>
        <v>1579</v>
      </c>
      <c r="H31" s="132">
        <f t="shared" si="4"/>
        <v>256</v>
      </c>
      <c r="I31" s="131">
        <f t="shared" si="4"/>
        <v>256</v>
      </c>
      <c r="J31" s="133">
        <f t="shared" si="4"/>
        <v>256</v>
      </c>
      <c r="K31" s="131">
        <f t="shared" si="4"/>
        <v>307</v>
      </c>
      <c r="L31" s="131">
        <f t="shared" si="4"/>
        <v>321</v>
      </c>
      <c r="M31" s="131">
        <f t="shared" si="4"/>
        <v>341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1539</v>
      </c>
      <c r="F32" s="79">
        <v>11677</v>
      </c>
      <c r="G32" s="79">
        <v>1579</v>
      </c>
      <c r="H32" s="80">
        <v>256</v>
      </c>
      <c r="I32" s="79">
        <v>256</v>
      </c>
      <c r="J32" s="81">
        <v>256</v>
      </c>
      <c r="K32" s="79">
        <v>307</v>
      </c>
      <c r="L32" s="79">
        <v>321</v>
      </c>
      <c r="M32" s="79">
        <v>341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6745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6745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28941</v>
      </c>
      <c r="F39" s="72">
        <v>33903</v>
      </c>
      <c r="G39" s="72">
        <v>43295</v>
      </c>
      <c r="H39" s="73">
        <v>22320</v>
      </c>
      <c r="I39" s="72">
        <v>22320</v>
      </c>
      <c r="J39" s="74">
        <v>22320</v>
      </c>
      <c r="K39" s="72">
        <v>26784</v>
      </c>
      <c r="L39" s="72">
        <v>28016</v>
      </c>
      <c r="M39" s="72">
        <v>29781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63864</v>
      </c>
      <c r="F40" s="46">
        <f t="shared" ref="F40:M40" si="6">F4+F9+F21+F29+F31+F36+F39</f>
        <v>89105</v>
      </c>
      <c r="G40" s="46">
        <f t="shared" si="6"/>
        <v>85812</v>
      </c>
      <c r="H40" s="47">
        <f t="shared" si="6"/>
        <v>60999</v>
      </c>
      <c r="I40" s="46">
        <f t="shared" si="6"/>
        <v>60999</v>
      </c>
      <c r="J40" s="48">
        <f t="shared" si="6"/>
        <v>60999</v>
      </c>
      <c r="K40" s="46">
        <f t="shared" si="6"/>
        <v>73199</v>
      </c>
      <c r="L40" s="46">
        <f t="shared" si="6"/>
        <v>76566</v>
      </c>
      <c r="M40" s="46">
        <f t="shared" si="6"/>
        <v>81389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122</v>
      </c>
      <c r="F3" s="17" t="s">
        <v>124</v>
      </c>
      <c r="G3" s="17" t="s">
        <v>127</v>
      </c>
      <c r="H3" s="173" t="s">
        <v>123</v>
      </c>
      <c r="I3" s="174"/>
      <c r="J3" s="175"/>
      <c r="K3" s="17" t="s">
        <v>130</v>
      </c>
      <c r="L3" s="17" t="s">
        <v>129</v>
      </c>
      <c r="M3" s="17" t="s">
        <v>128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24880844</v>
      </c>
      <c r="F4" s="72">
        <f t="shared" ref="F4:M4" si="0">F5+F8+F47</f>
        <v>29784902</v>
      </c>
      <c r="G4" s="72">
        <f t="shared" si="0"/>
        <v>30848480</v>
      </c>
      <c r="H4" s="73">
        <f t="shared" si="0"/>
        <v>32526603.932</v>
      </c>
      <c r="I4" s="72">
        <f t="shared" si="0"/>
        <v>33375077.932</v>
      </c>
      <c r="J4" s="74">
        <f t="shared" si="0"/>
        <v>33636668</v>
      </c>
      <c r="K4" s="72">
        <f t="shared" si="0"/>
        <v>35009454</v>
      </c>
      <c r="L4" s="72">
        <f t="shared" si="0"/>
        <v>37440146</v>
      </c>
      <c r="M4" s="72">
        <f t="shared" si="0"/>
        <v>39248603.633999996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22609337</v>
      </c>
      <c r="F5" s="100">
        <f t="shared" ref="F5:M5" si="1">SUM(F6:F7)</f>
        <v>26639394</v>
      </c>
      <c r="G5" s="100">
        <f t="shared" si="1"/>
        <v>27976652</v>
      </c>
      <c r="H5" s="101">
        <f t="shared" si="1"/>
        <v>28746193.202399999</v>
      </c>
      <c r="I5" s="100">
        <f t="shared" si="1"/>
        <v>29865345.202399999</v>
      </c>
      <c r="J5" s="102">
        <f t="shared" si="1"/>
        <v>30337499.5</v>
      </c>
      <c r="K5" s="100">
        <f t="shared" si="1"/>
        <v>31973947</v>
      </c>
      <c r="L5" s="100">
        <f t="shared" si="1"/>
        <v>34008908</v>
      </c>
      <c r="M5" s="100">
        <f t="shared" si="1"/>
        <v>35954004.658999994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18069319</v>
      </c>
      <c r="F6" s="79">
        <v>21311515</v>
      </c>
      <c r="G6" s="79">
        <v>24025393</v>
      </c>
      <c r="H6" s="80">
        <v>22357633.914000001</v>
      </c>
      <c r="I6" s="79">
        <v>23476785.914000001</v>
      </c>
      <c r="J6" s="81">
        <v>27183549.5</v>
      </c>
      <c r="K6" s="79">
        <v>25032042</v>
      </c>
      <c r="L6" s="79">
        <v>26564175</v>
      </c>
      <c r="M6" s="79">
        <v>28047214.224999998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4540018</v>
      </c>
      <c r="F7" s="93">
        <v>5327879</v>
      </c>
      <c r="G7" s="93">
        <v>3951259</v>
      </c>
      <c r="H7" s="94">
        <v>6388559.2884</v>
      </c>
      <c r="I7" s="93">
        <v>6388559.2884</v>
      </c>
      <c r="J7" s="95">
        <v>3153950</v>
      </c>
      <c r="K7" s="93">
        <v>6941905</v>
      </c>
      <c r="L7" s="93">
        <v>7444733</v>
      </c>
      <c r="M7" s="93">
        <v>7906790.4339999994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2271101</v>
      </c>
      <c r="F8" s="100">
        <f t="shared" ref="F8:M8" si="2">SUM(F9:F46)</f>
        <v>3145038</v>
      </c>
      <c r="G8" s="100">
        <f t="shared" si="2"/>
        <v>2871568</v>
      </c>
      <c r="H8" s="101">
        <f t="shared" si="2"/>
        <v>3780410.7296000002</v>
      </c>
      <c r="I8" s="100">
        <f t="shared" si="2"/>
        <v>3509732.7296000002</v>
      </c>
      <c r="J8" s="102">
        <f t="shared" si="2"/>
        <v>3298302.5</v>
      </c>
      <c r="K8" s="100">
        <f t="shared" si="2"/>
        <v>3035507</v>
      </c>
      <c r="L8" s="100">
        <f t="shared" si="2"/>
        <v>3431238</v>
      </c>
      <c r="M8" s="100">
        <f t="shared" si="2"/>
        <v>3294598.975000001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15990</v>
      </c>
      <c r="F9" s="79">
        <v>23650</v>
      </c>
      <c r="G9" s="79">
        <v>7946</v>
      </c>
      <c r="H9" s="80">
        <v>0</v>
      </c>
      <c r="I9" s="79">
        <v>0</v>
      </c>
      <c r="J9" s="81">
        <v>6337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2613</v>
      </c>
      <c r="F10" s="86">
        <v>4219</v>
      </c>
      <c r="G10" s="86">
        <v>3768</v>
      </c>
      <c r="H10" s="87">
        <v>5144</v>
      </c>
      <c r="I10" s="86">
        <v>5144</v>
      </c>
      <c r="J10" s="88">
        <v>5421</v>
      </c>
      <c r="K10" s="86">
        <v>6060</v>
      </c>
      <c r="L10" s="86">
        <v>6667</v>
      </c>
      <c r="M10" s="86">
        <v>6833.3509999999997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53192</v>
      </c>
      <c r="F11" s="86">
        <v>93999</v>
      </c>
      <c r="G11" s="86">
        <v>139033</v>
      </c>
      <c r="H11" s="87">
        <v>164820</v>
      </c>
      <c r="I11" s="86">
        <v>81686</v>
      </c>
      <c r="J11" s="88">
        <v>7308</v>
      </c>
      <c r="K11" s="86">
        <v>14777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12656</v>
      </c>
      <c r="F12" s="86">
        <v>11343</v>
      </c>
      <c r="G12" s="86">
        <v>8522</v>
      </c>
      <c r="H12" s="87">
        <v>8624</v>
      </c>
      <c r="I12" s="86">
        <v>8624</v>
      </c>
      <c r="J12" s="88">
        <v>10347</v>
      </c>
      <c r="K12" s="86">
        <v>8883</v>
      </c>
      <c r="L12" s="86">
        <v>9194</v>
      </c>
      <c r="M12" s="86">
        <v>9422.2819999999992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22142</v>
      </c>
      <c r="F13" s="86">
        <v>15591</v>
      </c>
      <c r="G13" s="86">
        <v>20298</v>
      </c>
      <c r="H13" s="87">
        <v>45329</v>
      </c>
      <c r="I13" s="86">
        <v>30329</v>
      </c>
      <c r="J13" s="88">
        <v>60058</v>
      </c>
      <c r="K13" s="86">
        <v>11209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40772</v>
      </c>
      <c r="F14" s="86">
        <v>48424</v>
      </c>
      <c r="G14" s="86">
        <v>40862</v>
      </c>
      <c r="H14" s="87">
        <v>62216</v>
      </c>
      <c r="I14" s="86">
        <v>57216</v>
      </c>
      <c r="J14" s="88">
        <v>31918</v>
      </c>
      <c r="K14" s="86">
        <v>44379</v>
      </c>
      <c r="L14" s="86">
        <v>54932</v>
      </c>
      <c r="M14" s="86">
        <v>46294.036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47606</v>
      </c>
      <c r="F15" s="86">
        <v>38335</v>
      </c>
      <c r="G15" s="86">
        <v>39781</v>
      </c>
      <c r="H15" s="87">
        <v>6574</v>
      </c>
      <c r="I15" s="86">
        <v>4515</v>
      </c>
      <c r="J15" s="88">
        <v>27981</v>
      </c>
      <c r="K15" s="86">
        <v>2271</v>
      </c>
      <c r="L15" s="86">
        <v>2378</v>
      </c>
      <c r="M15" s="86">
        <v>7183.0340000000006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38327</v>
      </c>
      <c r="F16" s="86">
        <v>35624</v>
      </c>
      <c r="G16" s="86">
        <v>40374</v>
      </c>
      <c r="H16" s="87">
        <v>105091</v>
      </c>
      <c r="I16" s="86">
        <v>100091</v>
      </c>
      <c r="J16" s="88">
        <v>58541</v>
      </c>
      <c r="K16" s="86">
        <v>68885</v>
      </c>
      <c r="L16" s="86">
        <v>72383</v>
      </c>
      <c r="M16" s="86">
        <v>64634.860999999997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86178</v>
      </c>
      <c r="F17" s="86">
        <v>71031</v>
      </c>
      <c r="G17" s="86">
        <v>73878</v>
      </c>
      <c r="H17" s="87">
        <v>37853</v>
      </c>
      <c r="I17" s="86">
        <v>37853</v>
      </c>
      <c r="J17" s="88">
        <v>159668</v>
      </c>
      <c r="K17" s="86">
        <v>38552</v>
      </c>
      <c r="L17" s="86">
        <v>42902</v>
      </c>
      <c r="M17" s="86">
        <v>43973.805999999997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7047</v>
      </c>
      <c r="I18" s="86">
        <v>7047</v>
      </c>
      <c r="J18" s="88">
        <v>3491</v>
      </c>
      <c r="K18" s="86">
        <v>7256</v>
      </c>
      <c r="L18" s="86">
        <v>10510</v>
      </c>
      <c r="M18" s="86">
        <v>10772.029999999999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2731</v>
      </c>
      <c r="G19" s="86">
        <v>0</v>
      </c>
      <c r="H19" s="87">
        <v>2238</v>
      </c>
      <c r="I19" s="86">
        <v>2238</v>
      </c>
      <c r="J19" s="88">
        <v>557</v>
      </c>
      <c r="K19" s="86">
        <v>2305</v>
      </c>
      <c r="L19" s="86">
        <v>2385</v>
      </c>
      <c r="M19" s="86">
        <v>2444.4049999999997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2845</v>
      </c>
      <c r="F21" s="86">
        <v>5814</v>
      </c>
      <c r="G21" s="86">
        <v>4283</v>
      </c>
      <c r="H21" s="87">
        <v>3212</v>
      </c>
      <c r="I21" s="86">
        <v>8512</v>
      </c>
      <c r="J21" s="88">
        <v>9020</v>
      </c>
      <c r="K21" s="86">
        <v>3308</v>
      </c>
      <c r="L21" s="86">
        <v>3424</v>
      </c>
      <c r="M21" s="86">
        <v>3509.4719999999998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40917</v>
      </c>
      <c r="F22" s="86">
        <v>48738</v>
      </c>
      <c r="G22" s="86">
        <v>35498</v>
      </c>
      <c r="H22" s="87">
        <v>42432</v>
      </c>
      <c r="I22" s="86">
        <v>42432</v>
      </c>
      <c r="J22" s="88">
        <v>44665</v>
      </c>
      <c r="K22" s="86">
        <v>2170</v>
      </c>
      <c r="L22" s="86">
        <v>3178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767973</v>
      </c>
      <c r="F23" s="86">
        <v>1155542</v>
      </c>
      <c r="G23" s="86">
        <v>1100553</v>
      </c>
      <c r="H23" s="87">
        <v>1252714</v>
      </c>
      <c r="I23" s="86">
        <v>1345229</v>
      </c>
      <c r="J23" s="88">
        <v>1380448</v>
      </c>
      <c r="K23" s="86">
        <v>1235551</v>
      </c>
      <c r="L23" s="86">
        <v>1284967</v>
      </c>
      <c r="M23" s="86">
        <v>1353146.4430000002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7</v>
      </c>
      <c r="F24" s="86">
        <v>49</v>
      </c>
      <c r="G24" s="86">
        <v>13</v>
      </c>
      <c r="H24" s="87">
        <v>975</v>
      </c>
      <c r="I24" s="86">
        <v>975</v>
      </c>
      <c r="J24" s="88">
        <v>2317</v>
      </c>
      <c r="K24" s="86">
        <v>1004</v>
      </c>
      <c r="L24" s="86">
        <v>1039</v>
      </c>
      <c r="M24" s="86">
        <v>1064.067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216</v>
      </c>
      <c r="F25" s="86">
        <v>6295</v>
      </c>
      <c r="G25" s="86">
        <v>34910</v>
      </c>
      <c r="H25" s="87">
        <v>2801</v>
      </c>
      <c r="I25" s="86">
        <v>2801</v>
      </c>
      <c r="J25" s="88">
        <v>27784</v>
      </c>
      <c r="K25" s="86">
        <v>2886</v>
      </c>
      <c r="L25" s="86">
        <v>2987</v>
      </c>
      <c r="M25" s="86">
        <v>3060.2449999999999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262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777</v>
      </c>
      <c r="F29" s="86">
        <v>806</v>
      </c>
      <c r="G29" s="86">
        <v>12</v>
      </c>
      <c r="H29" s="87">
        <v>1080</v>
      </c>
      <c r="I29" s="86">
        <v>1080</v>
      </c>
      <c r="J29" s="88">
        <v>687</v>
      </c>
      <c r="K29" s="86">
        <v>1113</v>
      </c>
      <c r="L29" s="86">
        <v>1178</v>
      </c>
      <c r="M29" s="86">
        <v>1207.4339999999997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272</v>
      </c>
      <c r="F30" s="86">
        <v>2223</v>
      </c>
      <c r="G30" s="86">
        <v>1529</v>
      </c>
      <c r="H30" s="87">
        <v>254</v>
      </c>
      <c r="I30" s="86">
        <v>254</v>
      </c>
      <c r="J30" s="88">
        <v>211</v>
      </c>
      <c r="K30" s="86">
        <v>262</v>
      </c>
      <c r="L30" s="86">
        <v>271</v>
      </c>
      <c r="M30" s="86">
        <v>277.36299999999994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418693</v>
      </c>
      <c r="F31" s="86">
        <v>601399</v>
      </c>
      <c r="G31" s="86">
        <v>485211</v>
      </c>
      <c r="H31" s="87">
        <v>877186.79760000005</v>
      </c>
      <c r="I31" s="86">
        <v>716886.79760000005</v>
      </c>
      <c r="J31" s="88">
        <v>559221</v>
      </c>
      <c r="K31" s="86">
        <v>717967</v>
      </c>
      <c r="L31" s="86">
        <v>888235</v>
      </c>
      <c r="M31" s="86">
        <v>888371.91099999996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1531</v>
      </c>
      <c r="F32" s="86">
        <v>790</v>
      </c>
      <c r="G32" s="86">
        <v>704</v>
      </c>
      <c r="H32" s="87">
        <v>17724</v>
      </c>
      <c r="I32" s="86">
        <v>17724</v>
      </c>
      <c r="J32" s="88">
        <v>8944</v>
      </c>
      <c r="K32" s="86">
        <v>18256</v>
      </c>
      <c r="L32" s="86">
        <v>18895</v>
      </c>
      <c r="M32" s="86">
        <v>19366.503999999997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75</v>
      </c>
      <c r="F33" s="86">
        <v>2467</v>
      </c>
      <c r="G33" s="86">
        <v>736</v>
      </c>
      <c r="H33" s="87">
        <v>6162</v>
      </c>
      <c r="I33" s="86">
        <v>6162</v>
      </c>
      <c r="J33" s="88">
        <v>4024</v>
      </c>
      <c r="K33" s="86">
        <v>6346</v>
      </c>
      <c r="L33" s="86">
        <v>6568</v>
      </c>
      <c r="M33" s="86">
        <v>6732.1039999999994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23792.5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12328</v>
      </c>
      <c r="F37" s="86">
        <v>22014</v>
      </c>
      <c r="G37" s="86">
        <v>20130</v>
      </c>
      <c r="H37" s="87">
        <v>60283</v>
      </c>
      <c r="I37" s="86">
        <v>60283</v>
      </c>
      <c r="J37" s="88">
        <v>31171</v>
      </c>
      <c r="K37" s="86">
        <v>42062</v>
      </c>
      <c r="L37" s="86">
        <v>43811</v>
      </c>
      <c r="M37" s="86">
        <v>41474.983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91568</v>
      </c>
      <c r="F38" s="86">
        <v>135636</v>
      </c>
      <c r="G38" s="86">
        <v>130392</v>
      </c>
      <c r="H38" s="87">
        <v>136771</v>
      </c>
      <c r="I38" s="86">
        <v>116771</v>
      </c>
      <c r="J38" s="88">
        <v>125057.5</v>
      </c>
      <c r="K38" s="86">
        <v>122039</v>
      </c>
      <c r="L38" s="86">
        <v>135437</v>
      </c>
      <c r="M38" s="86">
        <v>88293.500999999989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113954</v>
      </c>
      <c r="F39" s="86">
        <v>97808</v>
      </c>
      <c r="G39" s="86">
        <v>60434</v>
      </c>
      <c r="H39" s="87">
        <v>82958</v>
      </c>
      <c r="I39" s="86">
        <v>67958</v>
      </c>
      <c r="J39" s="88">
        <v>38119</v>
      </c>
      <c r="K39" s="86">
        <v>65968</v>
      </c>
      <c r="L39" s="86">
        <v>68363</v>
      </c>
      <c r="M39" s="86">
        <v>55203.239000000001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187347</v>
      </c>
      <c r="F40" s="86">
        <v>260271</v>
      </c>
      <c r="G40" s="86">
        <v>261102</v>
      </c>
      <c r="H40" s="87">
        <v>257422</v>
      </c>
      <c r="I40" s="86">
        <v>257422</v>
      </c>
      <c r="J40" s="88">
        <v>274591</v>
      </c>
      <c r="K40" s="86">
        <v>164817</v>
      </c>
      <c r="L40" s="86">
        <v>222169</v>
      </c>
      <c r="M40" s="86">
        <v>125349.492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19470</v>
      </c>
      <c r="F41" s="86">
        <v>16131</v>
      </c>
      <c r="G41" s="86">
        <v>13412</v>
      </c>
      <c r="H41" s="87">
        <v>60587</v>
      </c>
      <c r="I41" s="86">
        <v>60587</v>
      </c>
      <c r="J41" s="88">
        <v>31186</v>
      </c>
      <c r="K41" s="86">
        <v>33004</v>
      </c>
      <c r="L41" s="86">
        <v>35248</v>
      </c>
      <c r="M41" s="86">
        <v>28712.143999999997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209812</v>
      </c>
      <c r="F42" s="86">
        <v>334522</v>
      </c>
      <c r="G42" s="86">
        <v>261226</v>
      </c>
      <c r="H42" s="87">
        <v>229809.932</v>
      </c>
      <c r="I42" s="86">
        <v>229809.932</v>
      </c>
      <c r="J42" s="88">
        <v>272867</v>
      </c>
      <c r="K42" s="86">
        <v>209965</v>
      </c>
      <c r="L42" s="86">
        <v>269466</v>
      </c>
      <c r="M42" s="86">
        <v>207600.61500000002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40895</v>
      </c>
      <c r="F43" s="86">
        <v>31081</v>
      </c>
      <c r="G43" s="86">
        <v>58035</v>
      </c>
      <c r="H43" s="87">
        <v>224096</v>
      </c>
      <c r="I43" s="86">
        <v>164096</v>
      </c>
      <c r="J43" s="88">
        <v>15627.5</v>
      </c>
      <c r="K43" s="86">
        <v>154669</v>
      </c>
      <c r="L43" s="86">
        <v>197307</v>
      </c>
      <c r="M43" s="86">
        <v>226133.37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23631</v>
      </c>
      <c r="F44" s="86">
        <v>39381</v>
      </c>
      <c r="G44" s="86">
        <v>14751</v>
      </c>
      <c r="H44" s="87">
        <v>34837</v>
      </c>
      <c r="I44" s="86">
        <v>34837</v>
      </c>
      <c r="J44" s="88">
        <v>37009</v>
      </c>
      <c r="K44" s="86">
        <v>37532</v>
      </c>
      <c r="L44" s="86">
        <v>32488</v>
      </c>
      <c r="M44" s="86">
        <v>33298.481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19314</v>
      </c>
      <c r="F45" s="86">
        <v>39032</v>
      </c>
      <c r="G45" s="86">
        <v>8024</v>
      </c>
      <c r="H45" s="87">
        <v>44170</v>
      </c>
      <c r="I45" s="86">
        <v>41170</v>
      </c>
      <c r="J45" s="88">
        <v>34754</v>
      </c>
      <c r="K45" s="86">
        <v>12011</v>
      </c>
      <c r="L45" s="86">
        <v>14856</v>
      </c>
      <c r="M45" s="86">
        <v>20239.802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92</v>
      </c>
      <c r="G46" s="93">
        <v>6151</v>
      </c>
      <c r="H46" s="94">
        <v>0</v>
      </c>
      <c r="I46" s="93">
        <v>0</v>
      </c>
      <c r="J46" s="95">
        <v>4918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406</v>
      </c>
      <c r="F47" s="100">
        <f t="shared" ref="F47:M47" si="3">SUM(F48:F49)</f>
        <v>470</v>
      </c>
      <c r="G47" s="100">
        <f t="shared" si="3"/>
        <v>260</v>
      </c>
      <c r="H47" s="101">
        <f t="shared" si="3"/>
        <v>0</v>
      </c>
      <c r="I47" s="100">
        <f t="shared" si="3"/>
        <v>0</v>
      </c>
      <c r="J47" s="102">
        <f t="shared" si="3"/>
        <v>866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406</v>
      </c>
      <c r="F48" s="79">
        <v>470</v>
      </c>
      <c r="G48" s="79">
        <v>260</v>
      </c>
      <c r="H48" s="80">
        <v>0</v>
      </c>
      <c r="I48" s="79">
        <v>0</v>
      </c>
      <c r="J48" s="81">
        <v>866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1724719</v>
      </c>
      <c r="F51" s="72">
        <f t="shared" ref="F51:M51" si="4">F52+F59+F62+F63+F64+F72+F73</f>
        <v>1892934</v>
      </c>
      <c r="G51" s="72">
        <f t="shared" si="4"/>
        <v>2159343</v>
      </c>
      <c r="H51" s="73">
        <f t="shared" si="4"/>
        <v>1812234.0680000011</v>
      </c>
      <c r="I51" s="72">
        <f t="shared" si="4"/>
        <v>1744369.0680000011</v>
      </c>
      <c r="J51" s="74">
        <f t="shared" si="4"/>
        <v>1643031</v>
      </c>
      <c r="K51" s="72">
        <f t="shared" si="4"/>
        <v>1831579</v>
      </c>
      <c r="L51" s="72">
        <f t="shared" si="4"/>
        <v>1812534</v>
      </c>
      <c r="M51" s="72">
        <f t="shared" si="4"/>
        <v>1742318.9019999998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1375</v>
      </c>
      <c r="F52" s="79">
        <f t="shared" ref="F52:M52" si="5">F53+F56</f>
        <v>1048</v>
      </c>
      <c r="G52" s="79">
        <f t="shared" si="5"/>
        <v>1573</v>
      </c>
      <c r="H52" s="80">
        <f t="shared" si="5"/>
        <v>1100</v>
      </c>
      <c r="I52" s="79">
        <f t="shared" si="5"/>
        <v>1100</v>
      </c>
      <c r="J52" s="81">
        <f t="shared" si="5"/>
        <v>1100</v>
      </c>
      <c r="K52" s="79">
        <f t="shared" si="5"/>
        <v>1100</v>
      </c>
      <c r="L52" s="79">
        <f t="shared" si="5"/>
        <v>1100</v>
      </c>
      <c r="M52" s="79">
        <f t="shared" si="5"/>
        <v>1158.3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1375</v>
      </c>
      <c r="F53" s="93">
        <f t="shared" ref="F53:M53" si="6">SUM(F54:F55)</f>
        <v>1048</v>
      </c>
      <c r="G53" s="93">
        <f t="shared" si="6"/>
        <v>1573</v>
      </c>
      <c r="H53" s="94">
        <f t="shared" si="6"/>
        <v>1100</v>
      </c>
      <c r="I53" s="93">
        <f t="shared" si="6"/>
        <v>1100</v>
      </c>
      <c r="J53" s="95">
        <f t="shared" si="6"/>
        <v>1100</v>
      </c>
      <c r="K53" s="93">
        <f t="shared" si="6"/>
        <v>1100</v>
      </c>
      <c r="L53" s="93">
        <f t="shared" si="6"/>
        <v>1100</v>
      </c>
      <c r="M53" s="93">
        <f t="shared" si="6"/>
        <v>1158.3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1375</v>
      </c>
      <c r="F55" s="93">
        <v>1048</v>
      </c>
      <c r="G55" s="93">
        <v>1573</v>
      </c>
      <c r="H55" s="94">
        <v>1100</v>
      </c>
      <c r="I55" s="93">
        <v>1100</v>
      </c>
      <c r="J55" s="95">
        <v>1100</v>
      </c>
      <c r="K55" s="93">
        <v>1100</v>
      </c>
      <c r="L55" s="93">
        <v>1100</v>
      </c>
      <c r="M55" s="93">
        <v>1158.3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16552</v>
      </c>
      <c r="F59" s="100">
        <f t="shared" ref="F59:M59" si="8">SUM(F60:F61)</f>
        <v>18944</v>
      </c>
      <c r="G59" s="100">
        <f t="shared" si="8"/>
        <v>19891</v>
      </c>
      <c r="H59" s="101">
        <f t="shared" si="8"/>
        <v>20981</v>
      </c>
      <c r="I59" s="100">
        <f t="shared" si="8"/>
        <v>20981</v>
      </c>
      <c r="J59" s="102">
        <f t="shared" si="8"/>
        <v>22491</v>
      </c>
      <c r="K59" s="100">
        <f t="shared" si="8"/>
        <v>22030</v>
      </c>
      <c r="L59" s="100">
        <f t="shared" si="8"/>
        <v>24098</v>
      </c>
      <c r="M59" s="100">
        <f t="shared" si="8"/>
        <v>25375.194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16552</v>
      </c>
      <c r="F61" s="93">
        <v>18944</v>
      </c>
      <c r="G61" s="93">
        <v>19891</v>
      </c>
      <c r="H61" s="94">
        <v>20981</v>
      </c>
      <c r="I61" s="93">
        <v>20981</v>
      </c>
      <c r="J61" s="95">
        <v>22491</v>
      </c>
      <c r="K61" s="93">
        <v>22030</v>
      </c>
      <c r="L61" s="93">
        <v>24098</v>
      </c>
      <c r="M61" s="93">
        <v>25375.194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1631707</v>
      </c>
      <c r="F72" s="86">
        <v>1745556</v>
      </c>
      <c r="G72" s="86">
        <v>2043676</v>
      </c>
      <c r="H72" s="87">
        <v>1732327.0680000011</v>
      </c>
      <c r="I72" s="86">
        <v>1664462.0680000011</v>
      </c>
      <c r="J72" s="88">
        <v>1536519</v>
      </c>
      <c r="K72" s="86">
        <v>1747676</v>
      </c>
      <c r="L72" s="86">
        <v>1712238</v>
      </c>
      <c r="M72" s="86">
        <v>1636707.2139999999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75085</v>
      </c>
      <c r="F73" s="86">
        <f t="shared" ref="F73:M73" si="12">SUM(F74:F75)</f>
        <v>127386</v>
      </c>
      <c r="G73" s="86">
        <f t="shared" si="12"/>
        <v>94203</v>
      </c>
      <c r="H73" s="87">
        <f t="shared" si="12"/>
        <v>57826</v>
      </c>
      <c r="I73" s="86">
        <f t="shared" si="12"/>
        <v>57826</v>
      </c>
      <c r="J73" s="88">
        <f t="shared" si="12"/>
        <v>82921</v>
      </c>
      <c r="K73" s="86">
        <f t="shared" si="12"/>
        <v>60773</v>
      </c>
      <c r="L73" s="86">
        <f t="shared" si="12"/>
        <v>75098</v>
      </c>
      <c r="M73" s="86">
        <f t="shared" si="12"/>
        <v>79078.193999999974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75085</v>
      </c>
      <c r="F74" s="79">
        <v>127386</v>
      </c>
      <c r="G74" s="79">
        <v>94203</v>
      </c>
      <c r="H74" s="80">
        <v>57826</v>
      </c>
      <c r="I74" s="79">
        <v>57826</v>
      </c>
      <c r="J74" s="81">
        <v>82921</v>
      </c>
      <c r="K74" s="79">
        <v>60773</v>
      </c>
      <c r="L74" s="79">
        <v>75098</v>
      </c>
      <c r="M74" s="79">
        <v>79078.193999999974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1920880</v>
      </c>
      <c r="F77" s="72">
        <f t="shared" ref="F77:M77" si="13">F78+F81+F84+F85+F86+F87+F88</f>
        <v>2121381</v>
      </c>
      <c r="G77" s="72">
        <f t="shared" si="13"/>
        <v>2580462</v>
      </c>
      <c r="H77" s="73">
        <f t="shared" si="13"/>
        <v>2669741</v>
      </c>
      <c r="I77" s="72">
        <f t="shared" si="13"/>
        <v>2477315</v>
      </c>
      <c r="J77" s="74">
        <f t="shared" si="13"/>
        <v>2435678</v>
      </c>
      <c r="K77" s="72">
        <f t="shared" si="13"/>
        <v>2605887</v>
      </c>
      <c r="L77" s="72">
        <f t="shared" si="13"/>
        <v>3320000</v>
      </c>
      <c r="M77" s="72">
        <f t="shared" si="13"/>
        <v>1890889.696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1836333</v>
      </c>
      <c r="F78" s="100">
        <f t="shared" ref="F78:M78" si="14">SUM(F79:F80)</f>
        <v>2097788</v>
      </c>
      <c r="G78" s="100">
        <f t="shared" si="14"/>
        <v>2463676</v>
      </c>
      <c r="H78" s="101">
        <f t="shared" si="14"/>
        <v>2380118</v>
      </c>
      <c r="I78" s="100">
        <f t="shared" si="14"/>
        <v>2387692</v>
      </c>
      <c r="J78" s="102">
        <f t="shared" si="14"/>
        <v>2410627</v>
      </c>
      <c r="K78" s="100">
        <f t="shared" si="14"/>
        <v>2572937</v>
      </c>
      <c r="L78" s="100">
        <f t="shared" si="14"/>
        <v>3287050</v>
      </c>
      <c r="M78" s="100">
        <f t="shared" si="14"/>
        <v>1684748.696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1836333</v>
      </c>
      <c r="F79" s="79">
        <v>2097788</v>
      </c>
      <c r="G79" s="79">
        <v>2463676</v>
      </c>
      <c r="H79" s="80">
        <v>2365118</v>
      </c>
      <c r="I79" s="79">
        <v>2372692</v>
      </c>
      <c r="J79" s="81">
        <v>2410627</v>
      </c>
      <c r="K79" s="79">
        <v>2557937</v>
      </c>
      <c r="L79" s="79">
        <v>3287050</v>
      </c>
      <c r="M79" s="79">
        <v>1684748.696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15000</v>
      </c>
      <c r="I80" s="93">
        <v>15000</v>
      </c>
      <c r="J80" s="95">
        <v>0</v>
      </c>
      <c r="K80" s="93">
        <v>15000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84547</v>
      </c>
      <c r="F81" s="86">
        <f t="shared" ref="F81:M81" si="15">SUM(F82:F83)</f>
        <v>23581</v>
      </c>
      <c r="G81" s="86">
        <f t="shared" si="15"/>
        <v>116648</v>
      </c>
      <c r="H81" s="87">
        <f t="shared" si="15"/>
        <v>289623</v>
      </c>
      <c r="I81" s="86">
        <f t="shared" si="15"/>
        <v>89623</v>
      </c>
      <c r="J81" s="88">
        <f t="shared" si="15"/>
        <v>25051</v>
      </c>
      <c r="K81" s="86">
        <f t="shared" si="15"/>
        <v>32950</v>
      </c>
      <c r="L81" s="86">
        <f t="shared" si="15"/>
        <v>32950</v>
      </c>
      <c r="M81" s="86">
        <f t="shared" si="15"/>
        <v>206141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43856</v>
      </c>
      <c r="F82" s="79">
        <v>0</v>
      </c>
      <c r="G82" s="79">
        <v>8332</v>
      </c>
      <c r="H82" s="80">
        <v>33204</v>
      </c>
      <c r="I82" s="79">
        <v>32525</v>
      </c>
      <c r="J82" s="81">
        <v>16672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40691</v>
      </c>
      <c r="F83" s="93">
        <v>23581</v>
      </c>
      <c r="G83" s="93">
        <v>108316</v>
      </c>
      <c r="H83" s="94">
        <v>256419</v>
      </c>
      <c r="I83" s="93">
        <v>57098</v>
      </c>
      <c r="J83" s="95">
        <v>8379</v>
      </c>
      <c r="K83" s="93">
        <v>32950</v>
      </c>
      <c r="L83" s="93">
        <v>32950</v>
      </c>
      <c r="M83" s="93">
        <v>206141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12</v>
      </c>
      <c r="G88" s="86">
        <v>138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220173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28746616</v>
      </c>
      <c r="F92" s="46">
        <f t="shared" ref="F92:M92" si="16">F4+F51+F77+F90</f>
        <v>33799217</v>
      </c>
      <c r="G92" s="46">
        <f t="shared" si="16"/>
        <v>35588285</v>
      </c>
      <c r="H92" s="47">
        <f t="shared" si="16"/>
        <v>37008579</v>
      </c>
      <c r="I92" s="46">
        <f t="shared" si="16"/>
        <v>37596762</v>
      </c>
      <c r="J92" s="48">
        <f t="shared" si="16"/>
        <v>37715377</v>
      </c>
      <c r="K92" s="46">
        <f t="shared" si="16"/>
        <v>39446920</v>
      </c>
      <c r="L92" s="46">
        <f t="shared" si="16"/>
        <v>42572680</v>
      </c>
      <c r="M92" s="46">
        <f t="shared" si="16"/>
        <v>42881812.232000001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122</v>
      </c>
      <c r="F3" s="17" t="s">
        <v>124</v>
      </c>
      <c r="G3" s="17" t="s">
        <v>127</v>
      </c>
      <c r="H3" s="173" t="s">
        <v>123</v>
      </c>
      <c r="I3" s="174"/>
      <c r="J3" s="175"/>
      <c r="K3" s="17" t="s">
        <v>130</v>
      </c>
      <c r="L3" s="17" t="s">
        <v>129</v>
      </c>
      <c r="M3" s="17" t="s">
        <v>128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1210585</v>
      </c>
      <c r="F4" s="72">
        <f t="shared" ref="F4:M4" si="0">F5+F8+F47</f>
        <v>1311895</v>
      </c>
      <c r="G4" s="72">
        <f t="shared" si="0"/>
        <v>1211068</v>
      </c>
      <c r="H4" s="73">
        <f t="shared" si="0"/>
        <v>1453879</v>
      </c>
      <c r="I4" s="72">
        <f t="shared" si="0"/>
        <v>1430971</v>
      </c>
      <c r="J4" s="74">
        <f t="shared" si="0"/>
        <v>1431652</v>
      </c>
      <c r="K4" s="72">
        <f t="shared" si="0"/>
        <v>1278408</v>
      </c>
      <c r="L4" s="72">
        <f t="shared" si="0"/>
        <v>1345531</v>
      </c>
      <c r="M4" s="72">
        <f t="shared" si="0"/>
        <v>1395295.1429999999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778197</v>
      </c>
      <c r="F5" s="100">
        <f t="shared" ref="F5:M5" si="1">SUM(F6:F7)</f>
        <v>856198</v>
      </c>
      <c r="G5" s="100">
        <f t="shared" si="1"/>
        <v>887859</v>
      </c>
      <c r="H5" s="101">
        <f t="shared" si="1"/>
        <v>929972</v>
      </c>
      <c r="I5" s="100">
        <f t="shared" si="1"/>
        <v>938123</v>
      </c>
      <c r="J5" s="102">
        <f t="shared" si="1"/>
        <v>999210</v>
      </c>
      <c r="K5" s="100">
        <f t="shared" si="1"/>
        <v>994410</v>
      </c>
      <c r="L5" s="100">
        <f t="shared" si="1"/>
        <v>1054075</v>
      </c>
      <c r="M5" s="100">
        <f t="shared" si="1"/>
        <v>1117319.9749999999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622558</v>
      </c>
      <c r="F6" s="79">
        <v>684958</v>
      </c>
      <c r="G6" s="79">
        <v>767580</v>
      </c>
      <c r="H6" s="80">
        <v>763915</v>
      </c>
      <c r="I6" s="79">
        <v>772066</v>
      </c>
      <c r="J6" s="81">
        <v>896459</v>
      </c>
      <c r="K6" s="79">
        <v>814115</v>
      </c>
      <c r="L6" s="79">
        <v>829789</v>
      </c>
      <c r="M6" s="79">
        <v>875064.81699999992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155639</v>
      </c>
      <c r="F7" s="93">
        <v>171240</v>
      </c>
      <c r="G7" s="93">
        <v>120279</v>
      </c>
      <c r="H7" s="94">
        <v>166057</v>
      </c>
      <c r="I7" s="93">
        <v>166057</v>
      </c>
      <c r="J7" s="95">
        <v>102751</v>
      </c>
      <c r="K7" s="93">
        <v>180295</v>
      </c>
      <c r="L7" s="93">
        <v>224286</v>
      </c>
      <c r="M7" s="93">
        <v>242255.158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432096</v>
      </c>
      <c r="F8" s="100">
        <f t="shared" ref="F8:M8" si="2">SUM(F9:F46)</f>
        <v>455325</v>
      </c>
      <c r="G8" s="100">
        <f t="shared" si="2"/>
        <v>322953</v>
      </c>
      <c r="H8" s="101">
        <f t="shared" si="2"/>
        <v>523907</v>
      </c>
      <c r="I8" s="100">
        <f t="shared" si="2"/>
        <v>492848</v>
      </c>
      <c r="J8" s="102">
        <f t="shared" si="2"/>
        <v>431593</v>
      </c>
      <c r="K8" s="100">
        <f t="shared" si="2"/>
        <v>283998</v>
      </c>
      <c r="L8" s="100">
        <f t="shared" si="2"/>
        <v>291456</v>
      </c>
      <c r="M8" s="100">
        <f t="shared" si="2"/>
        <v>277975.16800000001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6012</v>
      </c>
      <c r="F9" s="79">
        <v>9123</v>
      </c>
      <c r="G9" s="79">
        <v>1348</v>
      </c>
      <c r="H9" s="80">
        <v>0</v>
      </c>
      <c r="I9" s="79">
        <v>0</v>
      </c>
      <c r="J9" s="81">
        <v>759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2546</v>
      </c>
      <c r="F10" s="86">
        <v>3671</v>
      </c>
      <c r="G10" s="86">
        <v>3768</v>
      </c>
      <c r="H10" s="87">
        <v>3456</v>
      </c>
      <c r="I10" s="86">
        <v>3456</v>
      </c>
      <c r="J10" s="88">
        <v>5054</v>
      </c>
      <c r="K10" s="86">
        <v>4321</v>
      </c>
      <c r="L10" s="86">
        <v>4876</v>
      </c>
      <c r="M10" s="86">
        <v>4947.4279999999999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1064</v>
      </c>
      <c r="F11" s="86">
        <v>1121</v>
      </c>
      <c r="G11" s="86">
        <v>225</v>
      </c>
      <c r="H11" s="87">
        <v>46616</v>
      </c>
      <c r="I11" s="86">
        <v>46616</v>
      </c>
      <c r="J11" s="88">
        <v>4887</v>
      </c>
      <c r="K11" s="86">
        <v>0</v>
      </c>
      <c r="L11" s="86">
        <v>-8831</v>
      </c>
      <c r="M11" s="86">
        <v>-8831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11940</v>
      </c>
      <c r="F12" s="86">
        <v>10994</v>
      </c>
      <c r="G12" s="86">
        <v>8353</v>
      </c>
      <c r="H12" s="87">
        <v>8624</v>
      </c>
      <c r="I12" s="86">
        <v>8624</v>
      </c>
      <c r="J12" s="88">
        <v>10190</v>
      </c>
      <c r="K12" s="86">
        <v>8883</v>
      </c>
      <c r="L12" s="86">
        <v>9194</v>
      </c>
      <c r="M12" s="86">
        <v>9422.2819999999992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20832</v>
      </c>
      <c r="F13" s="86">
        <v>11178</v>
      </c>
      <c r="G13" s="86">
        <v>17221</v>
      </c>
      <c r="H13" s="87">
        <v>45329</v>
      </c>
      <c r="I13" s="86">
        <v>30329</v>
      </c>
      <c r="J13" s="88">
        <v>20478</v>
      </c>
      <c r="K13" s="86">
        <v>11209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1677</v>
      </c>
      <c r="F14" s="86">
        <v>1346</v>
      </c>
      <c r="G14" s="86">
        <v>847</v>
      </c>
      <c r="H14" s="87">
        <v>13683</v>
      </c>
      <c r="I14" s="86">
        <v>13683</v>
      </c>
      <c r="J14" s="88">
        <v>2797</v>
      </c>
      <c r="K14" s="86">
        <v>14549</v>
      </c>
      <c r="L14" s="86">
        <v>9386</v>
      </c>
      <c r="M14" s="86">
        <v>3698.4579999999996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44535</v>
      </c>
      <c r="F15" s="86">
        <v>36315</v>
      </c>
      <c r="G15" s="86">
        <v>37572</v>
      </c>
      <c r="H15" s="87">
        <v>6574</v>
      </c>
      <c r="I15" s="86">
        <v>4515</v>
      </c>
      <c r="J15" s="88">
        <v>26577</v>
      </c>
      <c r="K15" s="86">
        <v>2271</v>
      </c>
      <c r="L15" s="86">
        <v>2378</v>
      </c>
      <c r="M15" s="86">
        <v>7183.0340000000006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29659</v>
      </c>
      <c r="F16" s="86">
        <v>22236</v>
      </c>
      <c r="G16" s="86">
        <v>30745</v>
      </c>
      <c r="H16" s="87">
        <v>65678</v>
      </c>
      <c r="I16" s="86">
        <v>65678</v>
      </c>
      <c r="J16" s="88">
        <v>38769</v>
      </c>
      <c r="K16" s="86">
        <v>42439</v>
      </c>
      <c r="L16" s="86">
        <v>35937</v>
      </c>
      <c r="M16" s="86">
        <v>36842.661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4893</v>
      </c>
      <c r="F17" s="86">
        <v>187</v>
      </c>
      <c r="G17" s="86">
        <v>681</v>
      </c>
      <c r="H17" s="87">
        <v>21104</v>
      </c>
      <c r="I17" s="86">
        <v>21104</v>
      </c>
      <c r="J17" s="88">
        <v>9990</v>
      </c>
      <c r="K17" s="86">
        <v>21737</v>
      </c>
      <c r="L17" s="86">
        <v>22498</v>
      </c>
      <c r="M17" s="86">
        <v>22488.393999999997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398</v>
      </c>
      <c r="I19" s="86">
        <v>398</v>
      </c>
      <c r="J19" s="88">
        <v>398</v>
      </c>
      <c r="K19" s="86">
        <v>410</v>
      </c>
      <c r="L19" s="86">
        <v>424</v>
      </c>
      <c r="M19" s="86">
        <v>446.47199999999998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2845</v>
      </c>
      <c r="F21" s="86">
        <v>5814</v>
      </c>
      <c r="G21" s="86">
        <v>4283</v>
      </c>
      <c r="H21" s="87">
        <v>3212</v>
      </c>
      <c r="I21" s="86">
        <v>3212</v>
      </c>
      <c r="J21" s="88">
        <v>3720</v>
      </c>
      <c r="K21" s="86">
        <v>3308</v>
      </c>
      <c r="L21" s="86">
        <v>3424</v>
      </c>
      <c r="M21" s="86">
        <v>3509.4719999999998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40432</v>
      </c>
      <c r="F22" s="86">
        <v>48240</v>
      </c>
      <c r="G22" s="86">
        <v>15741</v>
      </c>
      <c r="H22" s="87">
        <v>0</v>
      </c>
      <c r="I22" s="86">
        <v>0</v>
      </c>
      <c r="J22" s="88">
        <v>2109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3384</v>
      </c>
      <c r="F23" s="86">
        <v>1834</v>
      </c>
      <c r="G23" s="86">
        <v>3982</v>
      </c>
      <c r="H23" s="87">
        <v>21428</v>
      </c>
      <c r="I23" s="86">
        <v>22428</v>
      </c>
      <c r="J23" s="88">
        <v>9723</v>
      </c>
      <c r="K23" s="86">
        <v>8525</v>
      </c>
      <c r="L23" s="86">
        <v>5491</v>
      </c>
      <c r="M23" s="86">
        <v>4973.0230000000001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7</v>
      </c>
      <c r="F24" s="86">
        <v>49</v>
      </c>
      <c r="G24" s="86">
        <v>13</v>
      </c>
      <c r="H24" s="87">
        <v>975</v>
      </c>
      <c r="I24" s="86">
        <v>975</v>
      </c>
      <c r="J24" s="88">
        <v>922</v>
      </c>
      <c r="K24" s="86">
        <v>1004</v>
      </c>
      <c r="L24" s="86">
        <v>1039</v>
      </c>
      <c r="M24" s="86">
        <v>1064.067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6219</v>
      </c>
      <c r="G25" s="86">
        <v>34795</v>
      </c>
      <c r="H25" s="87">
        <v>724</v>
      </c>
      <c r="I25" s="86">
        <v>724</v>
      </c>
      <c r="J25" s="88">
        <v>27709</v>
      </c>
      <c r="K25" s="86">
        <v>746</v>
      </c>
      <c r="L25" s="86">
        <v>772</v>
      </c>
      <c r="M25" s="86">
        <v>727.91599999999994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240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44</v>
      </c>
      <c r="F29" s="86">
        <v>110</v>
      </c>
      <c r="G29" s="86">
        <v>12</v>
      </c>
      <c r="H29" s="87">
        <v>440</v>
      </c>
      <c r="I29" s="86">
        <v>440</v>
      </c>
      <c r="J29" s="88">
        <v>435</v>
      </c>
      <c r="K29" s="86">
        <v>453</v>
      </c>
      <c r="L29" s="86">
        <v>518</v>
      </c>
      <c r="M29" s="86">
        <v>512.45399999999995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55</v>
      </c>
      <c r="F30" s="86">
        <v>111</v>
      </c>
      <c r="G30" s="86">
        <v>31</v>
      </c>
      <c r="H30" s="87">
        <v>131</v>
      </c>
      <c r="I30" s="86">
        <v>131</v>
      </c>
      <c r="J30" s="88">
        <v>49</v>
      </c>
      <c r="K30" s="86">
        <v>135</v>
      </c>
      <c r="L30" s="86">
        <v>140</v>
      </c>
      <c r="M30" s="86">
        <v>139.41999999999999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192</v>
      </c>
      <c r="F31" s="86">
        <v>577</v>
      </c>
      <c r="G31" s="86">
        <v>0</v>
      </c>
      <c r="H31" s="87">
        <v>4278</v>
      </c>
      <c r="I31" s="86">
        <v>4278</v>
      </c>
      <c r="J31" s="88">
        <v>80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219</v>
      </c>
      <c r="F32" s="86">
        <v>132</v>
      </c>
      <c r="G32" s="86">
        <v>435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</v>
      </c>
      <c r="F33" s="86">
        <v>26</v>
      </c>
      <c r="G33" s="86">
        <v>8</v>
      </c>
      <c r="H33" s="87">
        <v>4034</v>
      </c>
      <c r="I33" s="86">
        <v>4034</v>
      </c>
      <c r="J33" s="88">
        <v>4024</v>
      </c>
      <c r="K33" s="86">
        <v>4154</v>
      </c>
      <c r="L33" s="86">
        <v>4299</v>
      </c>
      <c r="M33" s="86">
        <v>4342.8469999999998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183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2042</v>
      </c>
      <c r="F37" s="86">
        <v>2517</v>
      </c>
      <c r="G37" s="86">
        <v>2590</v>
      </c>
      <c r="H37" s="87">
        <v>25574</v>
      </c>
      <c r="I37" s="86">
        <v>25574</v>
      </c>
      <c r="J37" s="88">
        <v>13205</v>
      </c>
      <c r="K37" s="86">
        <v>19362</v>
      </c>
      <c r="L37" s="86">
        <v>16998</v>
      </c>
      <c r="M37" s="86">
        <v>16846.894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16202</v>
      </c>
      <c r="F38" s="86">
        <v>21587</v>
      </c>
      <c r="G38" s="86">
        <v>22744</v>
      </c>
      <c r="H38" s="87">
        <v>21230</v>
      </c>
      <c r="I38" s="86">
        <v>21230</v>
      </c>
      <c r="J38" s="88">
        <v>15326</v>
      </c>
      <c r="K38" s="86">
        <v>13719</v>
      </c>
      <c r="L38" s="86">
        <v>16579</v>
      </c>
      <c r="M38" s="86">
        <v>5524.686999999999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57673</v>
      </c>
      <c r="F39" s="86">
        <v>31626</v>
      </c>
      <c r="G39" s="86">
        <v>35612</v>
      </c>
      <c r="H39" s="87">
        <v>61789</v>
      </c>
      <c r="I39" s="86">
        <v>46789</v>
      </c>
      <c r="J39" s="88">
        <v>33938</v>
      </c>
      <c r="K39" s="86">
        <v>42754</v>
      </c>
      <c r="L39" s="86">
        <v>45041</v>
      </c>
      <c r="M39" s="86">
        <v>32182.172999999999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54097</v>
      </c>
      <c r="F40" s="86">
        <v>65464</v>
      </c>
      <c r="G40" s="86">
        <v>0</v>
      </c>
      <c r="H40" s="87">
        <v>30663</v>
      </c>
      <c r="I40" s="86">
        <v>30663</v>
      </c>
      <c r="J40" s="88">
        <v>59511</v>
      </c>
      <c r="K40" s="86">
        <v>0</v>
      </c>
      <c r="L40" s="86">
        <v>0</v>
      </c>
      <c r="M40" s="86">
        <v>11873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335</v>
      </c>
      <c r="F41" s="86">
        <v>124</v>
      </c>
      <c r="G41" s="86">
        <v>579</v>
      </c>
      <c r="H41" s="87">
        <v>19876</v>
      </c>
      <c r="I41" s="86">
        <v>19876</v>
      </c>
      <c r="J41" s="88">
        <v>5352</v>
      </c>
      <c r="K41" s="86">
        <v>5004</v>
      </c>
      <c r="L41" s="86">
        <v>1648</v>
      </c>
      <c r="M41" s="86">
        <v>162.34399999999994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98676</v>
      </c>
      <c r="F42" s="86">
        <v>144974</v>
      </c>
      <c r="G42" s="86">
        <v>95893</v>
      </c>
      <c r="H42" s="87">
        <v>91623</v>
      </c>
      <c r="I42" s="86">
        <v>91623</v>
      </c>
      <c r="J42" s="88">
        <v>102212</v>
      </c>
      <c r="K42" s="86">
        <v>64987</v>
      </c>
      <c r="L42" s="86">
        <v>104890</v>
      </c>
      <c r="M42" s="86">
        <v>101420.12700000001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20350</v>
      </c>
      <c r="F43" s="86">
        <v>2881</v>
      </c>
      <c r="G43" s="86">
        <v>191</v>
      </c>
      <c r="H43" s="87">
        <v>7836</v>
      </c>
      <c r="I43" s="86">
        <v>7836</v>
      </c>
      <c r="J43" s="88">
        <v>4387</v>
      </c>
      <c r="K43" s="86">
        <v>5000</v>
      </c>
      <c r="L43" s="86">
        <v>6000</v>
      </c>
      <c r="M43" s="86">
        <v>10000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4913</v>
      </c>
      <c r="F44" s="86">
        <v>9257</v>
      </c>
      <c r="G44" s="86">
        <v>3692</v>
      </c>
      <c r="H44" s="87">
        <v>8765</v>
      </c>
      <c r="I44" s="86">
        <v>8765</v>
      </c>
      <c r="J44" s="88">
        <v>21041</v>
      </c>
      <c r="K44" s="86">
        <v>9028</v>
      </c>
      <c r="L44" s="86">
        <v>8755</v>
      </c>
      <c r="M44" s="86">
        <v>8499.0149999999994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7470</v>
      </c>
      <c r="F45" s="86">
        <v>17612</v>
      </c>
      <c r="G45" s="86">
        <v>1485</v>
      </c>
      <c r="H45" s="87">
        <v>9867</v>
      </c>
      <c r="I45" s="86">
        <v>9867</v>
      </c>
      <c r="J45" s="88">
        <v>7264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107</v>
      </c>
      <c r="H46" s="94">
        <v>0</v>
      </c>
      <c r="I46" s="93">
        <v>0</v>
      </c>
      <c r="J46" s="95">
        <v>264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292</v>
      </c>
      <c r="F47" s="100">
        <f t="shared" ref="F47:M47" si="3">SUM(F48:F49)</f>
        <v>372</v>
      </c>
      <c r="G47" s="100">
        <f t="shared" si="3"/>
        <v>256</v>
      </c>
      <c r="H47" s="101">
        <f t="shared" si="3"/>
        <v>0</v>
      </c>
      <c r="I47" s="100">
        <f t="shared" si="3"/>
        <v>0</v>
      </c>
      <c r="J47" s="102">
        <f t="shared" si="3"/>
        <v>849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292</v>
      </c>
      <c r="F48" s="79">
        <v>372</v>
      </c>
      <c r="G48" s="79">
        <v>256</v>
      </c>
      <c r="H48" s="80">
        <v>0</v>
      </c>
      <c r="I48" s="79">
        <v>0</v>
      </c>
      <c r="J48" s="81">
        <v>849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9815</v>
      </c>
      <c r="F51" s="72">
        <f t="shared" ref="F51:M51" si="4">F52+F59+F62+F63+F64+F72+F73</f>
        <v>12272</v>
      </c>
      <c r="G51" s="72">
        <f t="shared" si="4"/>
        <v>16057</v>
      </c>
      <c r="H51" s="73">
        <f t="shared" si="4"/>
        <v>28234</v>
      </c>
      <c r="I51" s="72">
        <f t="shared" si="4"/>
        <v>28234</v>
      </c>
      <c r="J51" s="74">
        <f t="shared" si="4"/>
        <v>13948</v>
      </c>
      <c r="K51" s="72">
        <f t="shared" si="4"/>
        <v>29646</v>
      </c>
      <c r="L51" s="72">
        <f t="shared" si="4"/>
        <v>30931</v>
      </c>
      <c r="M51" s="72">
        <f t="shared" si="4"/>
        <v>32570.342999999997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1305</v>
      </c>
      <c r="F52" s="79">
        <f t="shared" ref="F52:M52" si="5">F53+F56</f>
        <v>1048</v>
      </c>
      <c r="G52" s="79">
        <f t="shared" si="5"/>
        <v>1573</v>
      </c>
      <c r="H52" s="80">
        <f t="shared" si="5"/>
        <v>1100</v>
      </c>
      <c r="I52" s="79">
        <f t="shared" si="5"/>
        <v>1100</v>
      </c>
      <c r="J52" s="81">
        <f t="shared" si="5"/>
        <v>1100</v>
      </c>
      <c r="K52" s="79">
        <f t="shared" si="5"/>
        <v>1100</v>
      </c>
      <c r="L52" s="79">
        <f t="shared" si="5"/>
        <v>1100</v>
      </c>
      <c r="M52" s="79">
        <f t="shared" si="5"/>
        <v>1158.3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1305</v>
      </c>
      <c r="F53" s="93">
        <f t="shared" ref="F53:M53" si="6">SUM(F54:F55)</f>
        <v>1048</v>
      </c>
      <c r="G53" s="93">
        <f t="shared" si="6"/>
        <v>1573</v>
      </c>
      <c r="H53" s="94">
        <f t="shared" si="6"/>
        <v>1100</v>
      </c>
      <c r="I53" s="93">
        <f t="shared" si="6"/>
        <v>1100</v>
      </c>
      <c r="J53" s="95">
        <f t="shared" si="6"/>
        <v>1100</v>
      </c>
      <c r="K53" s="93">
        <f t="shared" si="6"/>
        <v>1100</v>
      </c>
      <c r="L53" s="93">
        <f t="shared" si="6"/>
        <v>1100</v>
      </c>
      <c r="M53" s="93">
        <f t="shared" si="6"/>
        <v>1158.3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1305</v>
      </c>
      <c r="F55" s="93">
        <v>1048</v>
      </c>
      <c r="G55" s="93">
        <v>1573</v>
      </c>
      <c r="H55" s="94">
        <v>1100</v>
      </c>
      <c r="I55" s="93">
        <v>1100</v>
      </c>
      <c r="J55" s="95">
        <v>1100</v>
      </c>
      <c r="K55" s="93">
        <v>1100</v>
      </c>
      <c r="L55" s="93">
        <v>1100</v>
      </c>
      <c r="M55" s="93">
        <v>1158.3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12</v>
      </c>
      <c r="F72" s="86">
        <v>12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8498</v>
      </c>
      <c r="F73" s="86">
        <f t="shared" ref="F73:M73" si="12">SUM(F74:F75)</f>
        <v>11212</v>
      </c>
      <c r="G73" s="86">
        <f t="shared" si="12"/>
        <v>14484</v>
      </c>
      <c r="H73" s="87">
        <f t="shared" si="12"/>
        <v>27134</v>
      </c>
      <c r="I73" s="86">
        <f t="shared" si="12"/>
        <v>27134</v>
      </c>
      <c r="J73" s="88">
        <f t="shared" si="12"/>
        <v>12848</v>
      </c>
      <c r="K73" s="86">
        <f t="shared" si="12"/>
        <v>28546</v>
      </c>
      <c r="L73" s="86">
        <f t="shared" si="12"/>
        <v>29831</v>
      </c>
      <c r="M73" s="86">
        <f t="shared" si="12"/>
        <v>31412.042999999998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8498</v>
      </c>
      <c r="F74" s="79">
        <v>11212</v>
      </c>
      <c r="G74" s="79">
        <v>14484</v>
      </c>
      <c r="H74" s="80">
        <v>27134</v>
      </c>
      <c r="I74" s="79">
        <v>27134</v>
      </c>
      <c r="J74" s="81">
        <v>12848</v>
      </c>
      <c r="K74" s="79">
        <v>28546</v>
      </c>
      <c r="L74" s="79">
        <v>29831</v>
      </c>
      <c r="M74" s="79">
        <v>31412.042999999998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20301</v>
      </c>
      <c r="F77" s="72">
        <f t="shared" ref="F77:M77" si="13">F78+F81+F84+F85+F86+F87+F88</f>
        <v>894</v>
      </c>
      <c r="G77" s="72">
        <f t="shared" si="13"/>
        <v>9755</v>
      </c>
      <c r="H77" s="73">
        <f t="shared" si="13"/>
        <v>102792</v>
      </c>
      <c r="I77" s="72">
        <f t="shared" si="13"/>
        <v>22792</v>
      </c>
      <c r="J77" s="74">
        <f t="shared" si="13"/>
        <v>2053</v>
      </c>
      <c r="K77" s="72">
        <f t="shared" si="13"/>
        <v>0</v>
      </c>
      <c r="L77" s="72">
        <f t="shared" si="13"/>
        <v>0</v>
      </c>
      <c r="M77" s="72">
        <f t="shared" si="13"/>
        <v>173191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150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150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20301</v>
      </c>
      <c r="F81" s="86">
        <f t="shared" ref="F81:M81" si="15">SUM(F82:F83)</f>
        <v>882</v>
      </c>
      <c r="G81" s="86">
        <f t="shared" si="15"/>
        <v>9617</v>
      </c>
      <c r="H81" s="87">
        <f t="shared" si="15"/>
        <v>102792</v>
      </c>
      <c r="I81" s="86">
        <f t="shared" si="15"/>
        <v>22792</v>
      </c>
      <c r="J81" s="88">
        <f t="shared" si="15"/>
        <v>1903</v>
      </c>
      <c r="K81" s="86">
        <f t="shared" si="15"/>
        <v>0</v>
      </c>
      <c r="L81" s="86">
        <f t="shared" si="15"/>
        <v>0</v>
      </c>
      <c r="M81" s="86">
        <f t="shared" si="15"/>
        <v>173191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158</v>
      </c>
      <c r="H82" s="80">
        <v>0</v>
      </c>
      <c r="I82" s="79">
        <v>0</v>
      </c>
      <c r="J82" s="81">
        <v>810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20301</v>
      </c>
      <c r="F83" s="93">
        <v>882</v>
      </c>
      <c r="G83" s="93">
        <v>9459</v>
      </c>
      <c r="H83" s="94">
        <v>102792</v>
      </c>
      <c r="I83" s="93">
        <v>22792</v>
      </c>
      <c r="J83" s="95">
        <v>1093</v>
      </c>
      <c r="K83" s="93">
        <v>0</v>
      </c>
      <c r="L83" s="93">
        <v>0</v>
      </c>
      <c r="M83" s="93">
        <v>173191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12</v>
      </c>
      <c r="G88" s="86">
        <v>138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220173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1460874</v>
      </c>
      <c r="F92" s="46">
        <f t="shared" ref="F92:M92" si="16">F4+F51+F77+F90</f>
        <v>1325061</v>
      </c>
      <c r="G92" s="46">
        <f t="shared" si="16"/>
        <v>1236880</v>
      </c>
      <c r="H92" s="47">
        <f t="shared" si="16"/>
        <v>1584905</v>
      </c>
      <c r="I92" s="46">
        <f t="shared" si="16"/>
        <v>1481997</v>
      </c>
      <c r="J92" s="48">
        <f t="shared" si="16"/>
        <v>1447653</v>
      </c>
      <c r="K92" s="46">
        <f t="shared" si="16"/>
        <v>1308054</v>
      </c>
      <c r="L92" s="46">
        <f t="shared" si="16"/>
        <v>1376462</v>
      </c>
      <c r="M92" s="46">
        <f t="shared" si="16"/>
        <v>1601056.486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122</v>
      </c>
      <c r="F3" s="17" t="s">
        <v>124</v>
      </c>
      <c r="G3" s="17" t="s">
        <v>127</v>
      </c>
      <c r="H3" s="173" t="s">
        <v>123</v>
      </c>
      <c r="I3" s="174"/>
      <c r="J3" s="175"/>
      <c r="K3" s="17" t="s">
        <v>130</v>
      </c>
      <c r="L3" s="17" t="s">
        <v>129</v>
      </c>
      <c r="M3" s="17" t="s">
        <v>128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22033695</v>
      </c>
      <c r="F4" s="72">
        <f t="shared" ref="F4:M4" si="0">F5+F8+F47</f>
        <v>26419641</v>
      </c>
      <c r="G4" s="72">
        <f t="shared" si="0"/>
        <v>27393255</v>
      </c>
      <c r="H4" s="73">
        <f t="shared" si="0"/>
        <v>28673622.932</v>
      </c>
      <c r="I4" s="72">
        <f t="shared" si="0"/>
        <v>29413926.932</v>
      </c>
      <c r="J4" s="74">
        <f t="shared" si="0"/>
        <v>29755081</v>
      </c>
      <c r="K4" s="72">
        <f t="shared" si="0"/>
        <v>31076207</v>
      </c>
      <c r="L4" s="72">
        <f t="shared" si="0"/>
        <v>32959716</v>
      </c>
      <c r="M4" s="72">
        <f t="shared" si="0"/>
        <v>34672038.629999995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20590918</v>
      </c>
      <c r="F5" s="100">
        <f t="shared" ref="F5:M5" si="1">SUM(F6:F7)</f>
        <v>24142017</v>
      </c>
      <c r="G5" s="100">
        <f t="shared" si="1"/>
        <v>25382093</v>
      </c>
      <c r="H5" s="101">
        <f t="shared" si="1"/>
        <v>26221276.202399999</v>
      </c>
      <c r="I5" s="100">
        <f t="shared" si="1"/>
        <v>27079499.202399999</v>
      </c>
      <c r="J5" s="102">
        <f t="shared" si="1"/>
        <v>27423240</v>
      </c>
      <c r="K5" s="100">
        <f t="shared" si="1"/>
        <v>28799904</v>
      </c>
      <c r="L5" s="100">
        <f t="shared" si="1"/>
        <v>30417943</v>
      </c>
      <c r="M5" s="100">
        <f t="shared" si="1"/>
        <v>32084451.299999997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16446014</v>
      </c>
      <c r="F6" s="79">
        <v>19313614</v>
      </c>
      <c r="G6" s="79">
        <v>21714284</v>
      </c>
      <c r="H6" s="80">
        <v>20270109.914000001</v>
      </c>
      <c r="I6" s="79">
        <v>21128332.914000001</v>
      </c>
      <c r="J6" s="81">
        <v>24509694</v>
      </c>
      <c r="K6" s="79">
        <v>22408578</v>
      </c>
      <c r="L6" s="79">
        <v>23667479</v>
      </c>
      <c r="M6" s="79">
        <v>24933894.707999997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4144904</v>
      </c>
      <c r="F7" s="93">
        <v>4828403</v>
      </c>
      <c r="G7" s="93">
        <v>3667809</v>
      </c>
      <c r="H7" s="94">
        <v>5951166.2884</v>
      </c>
      <c r="I7" s="93">
        <v>5951166.2884</v>
      </c>
      <c r="J7" s="95">
        <v>2913546</v>
      </c>
      <c r="K7" s="93">
        <v>6391326</v>
      </c>
      <c r="L7" s="93">
        <v>6750464</v>
      </c>
      <c r="M7" s="93">
        <v>7150556.5919999992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1442722</v>
      </c>
      <c r="F8" s="100">
        <f t="shared" ref="F8:M8" si="2">SUM(F9:F46)</f>
        <v>2277526</v>
      </c>
      <c r="G8" s="100">
        <f t="shared" si="2"/>
        <v>2011158</v>
      </c>
      <c r="H8" s="101">
        <f t="shared" si="2"/>
        <v>2452346.7296000002</v>
      </c>
      <c r="I8" s="100">
        <f t="shared" si="2"/>
        <v>2334427.7296000002</v>
      </c>
      <c r="J8" s="102">
        <f t="shared" si="2"/>
        <v>2331824</v>
      </c>
      <c r="K8" s="100">
        <f t="shared" si="2"/>
        <v>2276303</v>
      </c>
      <c r="L8" s="100">
        <f t="shared" si="2"/>
        <v>2541773</v>
      </c>
      <c r="M8" s="100">
        <f t="shared" si="2"/>
        <v>2587587.330000001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1344</v>
      </c>
      <c r="F9" s="79">
        <v>13517</v>
      </c>
      <c r="G9" s="79">
        <v>4505</v>
      </c>
      <c r="H9" s="80">
        <v>0</v>
      </c>
      <c r="I9" s="79">
        <v>0</v>
      </c>
      <c r="J9" s="81">
        <v>3025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67</v>
      </c>
      <c r="F10" s="86">
        <v>467</v>
      </c>
      <c r="G10" s="86">
        <v>0</v>
      </c>
      <c r="H10" s="87">
        <v>0</v>
      </c>
      <c r="I10" s="86">
        <v>0</v>
      </c>
      <c r="J10" s="88">
        <v>60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47731</v>
      </c>
      <c r="F11" s="86">
        <v>90837</v>
      </c>
      <c r="G11" s="86">
        <v>138752</v>
      </c>
      <c r="H11" s="87">
        <v>33087</v>
      </c>
      <c r="I11" s="86">
        <v>21953</v>
      </c>
      <c r="J11" s="88">
        <v>177</v>
      </c>
      <c r="K11" s="86">
        <v>14777</v>
      </c>
      <c r="L11" s="86">
        <v>8831</v>
      </c>
      <c r="M11" s="86">
        <v>8831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716</v>
      </c>
      <c r="F12" s="86">
        <v>349</v>
      </c>
      <c r="G12" s="86">
        <v>169</v>
      </c>
      <c r="H12" s="87">
        <v>0</v>
      </c>
      <c r="I12" s="86">
        <v>0</v>
      </c>
      <c r="J12" s="88">
        <v>157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1310</v>
      </c>
      <c r="F13" s="86">
        <v>4413</v>
      </c>
      <c r="G13" s="86">
        <v>3077</v>
      </c>
      <c r="H13" s="87">
        <v>0</v>
      </c>
      <c r="I13" s="86">
        <v>0</v>
      </c>
      <c r="J13" s="88">
        <v>37940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5780</v>
      </c>
      <c r="F14" s="86">
        <v>7926</v>
      </c>
      <c r="G14" s="86">
        <v>10552</v>
      </c>
      <c r="H14" s="87">
        <v>5413</v>
      </c>
      <c r="I14" s="86">
        <v>5413</v>
      </c>
      <c r="J14" s="88">
        <v>10826</v>
      </c>
      <c r="K14" s="86">
        <v>5655</v>
      </c>
      <c r="L14" s="86">
        <v>5853</v>
      </c>
      <c r="M14" s="86">
        <v>5219.8490000000002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1711</v>
      </c>
      <c r="F15" s="86">
        <v>1688</v>
      </c>
      <c r="G15" s="86">
        <v>1912</v>
      </c>
      <c r="H15" s="87">
        <v>0</v>
      </c>
      <c r="I15" s="86">
        <v>0</v>
      </c>
      <c r="J15" s="88">
        <v>1284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3058</v>
      </c>
      <c r="F16" s="86">
        <v>11858</v>
      </c>
      <c r="G16" s="86">
        <v>6445</v>
      </c>
      <c r="H16" s="87">
        <v>0</v>
      </c>
      <c r="I16" s="86">
        <v>0</v>
      </c>
      <c r="J16" s="88">
        <v>0</v>
      </c>
      <c r="K16" s="86">
        <v>1046</v>
      </c>
      <c r="L16" s="86">
        <v>1046</v>
      </c>
      <c r="M16" s="86">
        <v>1046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80543</v>
      </c>
      <c r="F17" s="86">
        <v>70844</v>
      </c>
      <c r="G17" s="86">
        <v>73197</v>
      </c>
      <c r="H17" s="87">
        <v>14364</v>
      </c>
      <c r="I17" s="86">
        <v>14364</v>
      </c>
      <c r="J17" s="88">
        <v>148237</v>
      </c>
      <c r="K17" s="86">
        <v>14358</v>
      </c>
      <c r="L17" s="86">
        <v>17861</v>
      </c>
      <c r="M17" s="86">
        <v>18807.632999999998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7047</v>
      </c>
      <c r="I18" s="86">
        <v>7047</v>
      </c>
      <c r="J18" s="88">
        <v>3491</v>
      </c>
      <c r="K18" s="86">
        <v>7256</v>
      </c>
      <c r="L18" s="86">
        <v>10510</v>
      </c>
      <c r="M18" s="86">
        <v>10772.029999999999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2731</v>
      </c>
      <c r="G19" s="86">
        <v>0</v>
      </c>
      <c r="H19" s="87">
        <v>1840</v>
      </c>
      <c r="I19" s="86">
        <v>1840</v>
      </c>
      <c r="J19" s="88">
        <v>159</v>
      </c>
      <c r="K19" s="86">
        <v>1895</v>
      </c>
      <c r="L19" s="86">
        <v>1961</v>
      </c>
      <c r="M19" s="86">
        <v>1997.933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431</v>
      </c>
      <c r="F22" s="86">
        <v>361</v>
      </c>
      <c r="G22" s="86">
        <v>13600</v>
      </c>
      <c r="H22" s="87">
        <v>42432</v>
      </c>
      <c r="I22" s="86">
        <v>42432</v>
      </c>
      <c r="J22" s="88">
        <v>24690</v>
      </c>
      <c r="K22" s="86">
        <v>2170</v>
      </c>
      <c r="L22" s="86">
        <v>3178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754426</v>
      </c>
      <c r="F23" s="86">
        <v>1146429</v>
      </c>
      <c r="G23" s="86">
        <v>1087805</v>
      </c>
      <c r="H23" s="87">
        <v>1221622</v>
      </c>
      <c r="I23" s="86">
        <v>1315137</v>
      </c>
      <c r="J23" s="88">
        <v>1369445</v>
      </c>
      <c r="K23" s="86">
        <v>1220876</v>
      </c>
      <c r="L23" s="86">
        <v>1273376</v>
      </c>
      <c r="M23" s="86">
        <v>1341750.1200000001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1395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492</v>
      </c>
      <c r="I25" s="86">
        <v>492</v>
      </c>
      <c r="J25" s="88">
        <v>40</v>
      </c>
      <c r="K25" s="86">
        <v>507</v>
      </c>
      <c r="L25" s="86">
        <v>525</v>
      </c>
      <c r="M25" s="86">
        <v>552.75900000000001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4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732</v>
      </c>
      <c r="F29" s="86">
        <v>695</v>
      </c>
      <c r="G29" s="86">
        <v>0</v>
      </c>
      <c r="H29" s="87">
        <v>0</v>
      </c>
      <c r="I29" s="86">
        <v>0</v>
      </c>
      <c r="J29" s="88">
        <v>55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179</v>
      </c>
      <c r="F30" s="86">
        <v>1772</v>
      </c>
      <c r="G30" s="86">
        <v>340</v>
      </c>
      <c r="H30" s="87">
        <v>123</v>
      </c>
      <c r="I30" s="86">
        <v>123</v>
      </c>
      <c r="J30" s="88">
        <v>58</v>
      </c>
      <c r="K30" s="86">
        <v>127</v>
      </c>
      <c r="L30" s="86">
        <v>131</v>
      </c>
      <c r="M30" s="86">
        <v>137.94299999999998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375910</v>
      </c>
      <c r="F31" s="86">
        <v>600218</v>
      </c>
      <c r="G31" s="86">
        <v>445147</v>
      </c>
      <c r="H31" s="87">
        <v>777984.79760000005</v>
      </c>
      <c r="I31" s="86">
        <v>637684.79760000005</v>
      </c>
      <c r="J31" s="88">
        <v>493058</v>
      </c>
      <c r="K31" s="86">
        <v>692967</v>
      </c>
      <c r="L31" s="86">
        <v>863235</v>
      </c>
      <c r="M31" s="86">
        <v>863371.91099999996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1246</v>
      </c>
      <c r="F32" s="86">
        <v>655</v>
      </c>
      <c r="G32" s="86">
        <v>269</v>
      </c>
      <c r="H32" s="87">
        <v>17724</v>
      </c>
      <c r="I32" s="86">
        <v>17724</v>
      </c>
      <c r="J32" s="88">
        <v>8944</v>
      </c>
      <c r="K32" s="86">
        <v>18256</v>
      </c>
      <c r="L32" s="86">
        <v>18895</v>
      </c>
      <c r="M32" s="86">
        <v>19366.503999999997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60</v>
      </c>
      <c r="F33" s="86">
        <v>2438</v>
      </c>
      <c r="G33" s="86">
        <v>726</v>
      </c>
      <c r="H33" s="87">
        <v>2128</v>
      </c>
      <c r="I33" s="86">
        <v>2128</v>
      </c>
      <c r="J33" s="88">
        <v>0</v>
      </c>
      <c r="K33" s="86">
        <v>2192</v>
      </c>
      <c r="L33" s="86">
        <v>2269</v>
      </c>
      <c r="M33" s="86">
        <v>2389.2569999999996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23609.5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8266</v>
      </c>
      <c r="F37" s="86">
        <v>17655</v>
      </c>
      <c r="G37" s="86">
        <v>16276</v>
      </c>
      <c r="H37" s="87">
        <v>14961</v>
      </c>
      <c r="I37" s="86">
        <v>14961</v>
      </c>
      <c r="J37" s="88">
        <v>15021</v>
      </c>
      <c r="K37" s="86">
        <v>10500</v>
      </c>
      <c r="L37" s="86">
        <v>15113</v>
      </c>
      <c r="M37" s="86">
        <v>12307.989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17044</v>
      </c>
      <c r="F38" s="86">
        <v>9592</v>
      </c>
      <c r="G38" s="86">
        <v>18632</v>
      </c>
      <c r="H38" s="87">
        <v>5467</v>
      </c>
      <c r="I38" s="86">
        <v>5467</v>
      </c>
      <c r="J38" s="88">
        <v>7610</v>
      </c>
      <c r="K38" s="86">
        <v>6220</v>
      </c>
      <c r="L38" s="86">
        <v>6220</v>
      </c>
      <c r="M38" s="86">
        <v>6220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16066</v>
      </c>
      <c r="F39" s="86">
        <v>22646</v>
      </c>
      <c r="G39" s="86">
        <v>10397</v>
      </c>
      <c r="H39" s="87">
        <v>3120</v>
      </c>
      <c r="I39" s="86">
        <v>3120</v>
      </c>
      <c r="J39" s="88">
        <v>3008</v>
      </c>
      <c r="K39" s="86">
        <v>3214</v>
      </c>
      <c r="L39" s="86">
        <v>3326</v>
      </c>
      <c r="M39" s="86">
        <v>3021.2779999999998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41234</v>
      </c>
      <c r="F40" s="86">
        <v>79046</v>
      </c>
      <c r="G40" s="86">
        <v>912</v>
      </c>
      <c r="H40" s="87">
        <v>0</v>
      </c>
      <c r="I40" s="86">
        <v>0</v>
      </c>
      <c r="J40" s="88">
        <v>46576</v>
      </c>
      <c r="K40" s="86">
        <v>15405</v>
      </c>
      <c r="L40" s="86">
        <v>15405</v>
      </c>
      <c r="M40" s="86">
        <v>17923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15211</v>
      </c>
      <c r="F41" s="86">
        <v>14634</v>
      </c>
      <c r="G41" s="86">
        <v>11965</v>
      </c>
      <c r="H41" s="87">
        <v>0</v>
      </c>
      <c r="I41" s="86">
        <v>0</v>
      </c>
      <c r="J41" s="88">
        <v>11084</v>
      </c>
      <c r="K41" s="86">
        <v>2000</v>
      </c>
      <c r="L41" s="86">
        <v>2000</v>
      </c>
      <c r="M41" s="86">
        <v>2000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53647</v>
      </c>
      <c r="F42" s="86">
        <v>118071</v>
      </c>
      <c r="G42" s="86">
        <v>98294</v>
      </c>
      <c r="H42" s="87">
        <v>95431.932000000001</v>
      </c>
      <c r="I42" s="86">
        <v>95431.932000000001</v>
      </c>
      <c r="J42" s="88">
        <v>105025</v>
      </c>
      <c r="K42" s="86">
        <v>99978</v>
      </c>
      <c r="L42" s="86">
        <v>100575</v>
      </c>
      <c r="M42" s="86">
        <v>56180.43499999999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8913</v>
      </c>
      <c r="F43" s="86">
        <v>23183</v>
      </c>
      <c r="G43" s="86">
        <v>51589</v>
      </c>
      <c r="H43" s="87">
        <v>197689</v>
      </c>
      <c r="I43" s="86">
        <v>137689</v>
      </c>
      <c r="J43" s="88">
        <v>3400.5</v>
      </c>
      <c r="K43" s="86">
        <v>139669</v>
      </c>
      <c r="L43" s="86">
        <v>181307</v>
      </c>
      <c r="M43" s="86">
        <v>205603.37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4000</v>
      </c>
      <c r="F44" s="86">
        <v>25293</v>
      </c>
      <c r="G44" s="86">
        <v>6405</v>
      </c>
      <c r="H44" s="87">
        <v>8605</v>
      </c>
      <c r="I44" s="86">
        <v>8605</v>
      </c>
      <c r="J44" s="88">
        <v>5742</v>
      </c>
      <c r="K44" s="86">
        <v>9413</v>
      </c>
      <c r="L44" s="86">
        <v>2334</v>
      </c>
      <c r="M44" s="86">
        <v>2266.3190000000004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3097</v>
      </c>
      <c r="F45" s="86">
        <v>10151</v>
      </c>
      <c r="G45" s="86">
        <v>4148</v>
      </c>
      <c r="H45" s="87">
        <v>2816</v>
      </c>
      <c r="I45" s="86">
        <v>2816</v>
      </c>
      <c r="J45" s="88">
        <v>3049</v>
      </c>
      <c r="K45" s="86">
        <v>7822</v>
      </c>
      <c r="L45" s="86">
        <v>7822</v>
      </c>
      <c r="M45" s="86">
        <v>7822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57</v>
      </c>
      <c r="G46" s="93">
        <v>6044</v>
      </c>
      <c r="H46" s="94">
        <v>0</v>
      </c>
      <c r="I46" s="93">
        <v>0</v>
      </c>
      <c r="J46" s="95">
        <v>4654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55</v>
      </c>
      <c r="F47" s="100">
        <f t="shared" ref="F47:M47" si="3">SUM(F48:F49)</f>
        <v>98</v>
      </c>
      <c r="G47" s="100">
        <f t="shared" si="3"/>
        <v>4</v>
      </c>
      <c r="H47" s="101">
        <f t="shared" si="3"/>
        <v>0</v>
      </c>
      <c r="I47" s="100">
        <f t="shared" si="3"/>
        <v>0</v>
      </c>
      <c r="J47" s="102">
        <f t="shared" si="3"/>
        <v>17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55</v>
      </c>
      <c r="F48" s="79">
        <v>98</v>
      </c>
      <c r="G48" s="79">
        <v>4</v>
      </c>
      <c r="H48" s="80">
        <v>0</v>
      </c>
      <c r="I48" s="79">
        <v>0</v>
      </c>
      <c r="J48" s="81">
        <v>17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1090044</v>
      </c>
      <c r="F51" s="72">
        <f t="shared" ref="F51:M51" si="4">F52+F59+F62+F63+F64+F72+F73</f>
        <v>1135730</v>
      </c>
      <c r="G51" s="72">
        <f t="shared" si="4"/>
        <v>1358698</v>
      </c>
      <c r="H51" s="73">
        <f t="shared" si="4"/>
        <v>1484585.0680000011</v>
      </c>
      <c r="I51" s="72">
        <f t="shared" si="4"/>
        <v>1478085.0680000011</v>
      </c>
      <c r="J51" s="74">
        <f t="shared" si="4"/>
        <v>1413184</v>
      </c>
      <c r="K51" s="72">
        <f t="shared" si="4"/>
        <v>1529383</v>
      </c>
      <c r="L51" s="72">
        <f t="shared" si="4"/>
        <v>1497953</v>
      </c>
      <c r="M51" s="72">
        <f t="shared" si="4"/>
        <v>1411065.1089999997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1027543</v>
      </c>
      <c r="F72" s="86">
        <v>1022769</v>
      </c>
      <c r="G72" s="86">
        <v>1282053</v>
      </c>
      <c r="H72" s="87">
        <v>1455355.0680000011</v>
      </c>
      <c r="I72" s="86">
        <v>1448855.0680000011</v>
      </c>
      <c r="J72" s="88">
        <v>1345794</v>
      </c>
      <c r="K72" s="86">
        <v>1498691</v>
      </c>
      <c r="L72" s="86">
        <v>1454275</v>
      </c>
      <c r="M72" s="86">
        <v>1365072.1749999998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62501</v>
      </c>
      <c r="F73" s="86">
        <f t="shared" ref="F73:M73" si="12">SUM(F74:F75)</f>
        <v>112961</v>
      </c>
      <c r="G73" s="86">
        <f t="shared" si="12"/>
        <v>76645</v>
      </c>
      <c r="H73" s="87">
        <f t="shared" si="12"/>
        <v>29230</v>
      </c>
      <c r="I73" s="86">
        <f t="shared" si="12"/>
        <v>29230</v>
      </c>
      <c r="J73" s="88">
        <f t="shared" si="12"/>
        <v>67390</v>
      </c>
      <c r="K73" s="86">
        <f t="shared" si="12"/>
        <v>30692</v>
      </c>
      <c r="L73" s="86">
        <f t="shared" si="12"/>
        <v>43678</v>
      </c>
      <c r="M73" s="86">
        <f t="shared" si="12"/>
        <v>45992.933999999994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62501</v>
      </c>
      <c r="F74" s="79">
        <v>112961</v>
      </c>
      <c r="G74" s="79">
        <v>76645</v>
      </c>
      <c r="H74" s="80">
        <v>29230</v>
      </c>
      <c r="I74" s="79">
        <v>29230</v>
      </c>
      <c r="J74" s="81">
        <v>67390</v>
      </c>
      <c r="K74" s="79">
        <v>30692</v>
      </c>
      <c r="L74" s="79">
        <v>43678</v>
      </c>
      <c r="M74" s="79">
        <v>45992.933999999994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20341</v>
      </c>
      <c r="F77" s="72">
        <f t="shared" ref="F77:M77" si="13">F78+F81+F84+F85+F86+F87+F88</f>
        <v>19482</v>
      </c>
      <c r="G77" s="72">
        <f t="shared" si="13"/>
        <v>121590</v>
      </c>
      <c r="H77" s="73">
        <f t="shared" si="13"/>
        <v>128431</v>
      </c>
      <c r="I77" s="72">
        <f t="shared" si="13"/>
        <v>38431</v>
      </c>
      <c r="J77" s="74">
        <f t="shared" si="13"/>
        <v>28042</v>
      </c>
      <c r="K77" s="72">
        <f t="shared" si="13"/>
        <v>32950</v>
      </c>
      <c r="L77" s="72">
        <f t="shared" si="13"/>
        <v>32950</v>
      </c>
      <c r="M77" s="72">
        <f t="shared" si="13"/>
        <v>32844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21201</v>
      </c>
      <c r="H78" s="101">
        <f t="shared" si="14"/>
        <v>0</v>
      </c>
      <c r="I78" s="100">
        <f t="shared" si="14"/>
        <v>0</v>
      </c>
      <c r="J78" s="102">
        <f t="shared" si="14"/>
        <v>21428</v>
      </c>
      <c r="K78" s="100">
        <f t="shared" si="14"/>
        <v>0</v>
      </c>
      <c r="L78" s="100">
        <f t="shared" si="14"/>
        <v>0</v>
      </c>
      <c r="M78" s="100">
        <f t="shared" si="14"/>
        <v>-106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21201</v>
      </c>
      <c r="H79" s="80">
        <v>0</v>
      </c>
      <c r="I79" s="79">
        <v>0</v>
      </c>
      <c r="J79" s="81">
        <v>21428</v>
      </c>
      <c r="K79" s="79">
        <v>0</v>
      </c>
      <c r="L79" s="79">
        <v>0</v>
      </c>
      <c r="M79" s="79">
        <v>-106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20341</v>
      </c>
      <c r="F81" s="86">
        <f t="shared" ref="F81:M81" si="15">SUM(F82:F83)</f>
        <v>19482</v>
      </c>
      <c r="G81" s="86">
        <f t="shared" si="15"/>
        <v>100389</v>
      </c>
      <c r="H81" s="87">
        <f t="shared" si="15"/>
        <v>128431</v>
      </c>
      <c r="I81" s="86">
        <f t="shared" si="15"/>
        <v>38431</v>
      </c>
      <c r="J81" s="88">
        <f t="shared" si="15"/>
        <v>6614</v>
      </c>
      <c r="K81" s="86">
        <f t="shared" si="15"/>
        <v>32950</v>
      </c>
      <c r="L81" s="86">
        <f t="shared" si="15"/>
        <v>32950</v>
      </c>
      <c r="M81" s="86">
        <f t="shared" si="15"/>
        <v>32950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1532</v>
      </c>
      <c r="H82" s="80">
        <v>6197</v>
      </c>
      <c r="I82" s="79">
        <v>6197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20341</v>
      </c>
      <c r="F83" s="93">
        <v>19482</v>
      </c>
      <c r="G83" s="93">
        <v>98857</v>
      </c>
      <c r="H83" s="94">
        <v>122234</v>
      </c>
      <c r="I83" s="93">
        <v>32234</v>
      </c>
      <c r="J83" s="95">
        <v>6614</v>
      </c>
      <c r="K83" s="93">
        <v>32950</v>
      </c>
      <c r="L83" s="93">
        <v>32950</v>
      </c>
      <c r="M83" s="93">
        <v>32950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23144080</v>
      </c>
      <c r="F92" s="46">
        <f t="shared" ref="F92:M92" si="16">F4+F51+F77+F90</f>
        <v>27574853</v>
      </c>
      <c r="G92" s="46">
        <f t="shared" si="16"/>
        <v>28873543</v>
      </c>
      <c r="H92" s="47">
        <f t="shared" si="16"/>
        <v>30286639</v>
      </c>
      <c r="I92" s="46">
        <f t="shared" si="16"/>
        <v>30930443</v>
      </c>
      <c r="J92" s="48">
        <f t="shared" si="16"/>
        <v>31196307</v>
      </c>
      <c r="K92" s="46">
        <f t="shared" si="16"/>
        <v>32638540</v>
      </c>
      <c r="L92" s="46">
        <f t="shared" si="16"/>
        <v>34490619</v>
      </c>
      <c r="M92" s="46">
        <f t="shared" si="16"/>
        <v>36115947.738999993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122</v>
      </c>
      <c r="F3" s="17" t="s">
        <v>124</v>
      </c>
      <c r="G3" s="17" t="s">
        <v>127</v>
      </c>
      <c r="H3" s="173" t="s">
        <v>123</v>
      </c>
      <c r="I3" s="174"/>
      <c r="J3" s="175"/>
      <c r="K3" s="17" t="s">
        <v>130</v>
      </c>
      <c r="L3" s="17" t="s">
        <v>129</v>
      </c>
      <c r="M3" s="17" t="s">
        <v>128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0</v>
      </c>
      <c r="F4" s="72">
        <f t="shared" ref="F4:M4" si="0">F5+F8+F47</f>
        <v>0</v>
      </c>
      <c r="G4" s="72">
        <f t="shared" si="0"/>
        <v>0</v>
      </c>
      <c r="H4" s="73">
        <f t="shared" si="0"/>
        <v>0</v>
      </c>
      <c r="I4" s="72">
        <f t="shared" si="0"/>
        <v>5300</v>
      </c>
      <c r="J4" s="74">
        <f t="shared" si="0"/>
        <v>5300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0</v>
      </c>
      <c r="F5" s="100">
        <f t="shared" ref="F5:M5" si="1">SUM(F6:F7)</f>
        <v>0</v>
      </c>
      <c r="G5" s="100">
        <f t="shared" si="1"/>
        <v>0</v>
      </c>
      <c r="H5" s="101">
        <f t="shared" si="1"/>
        <v>0</v>
      </c>
      <c r="I5" s="100">
        <f t="shared" si="1"/>
        <v>0</v>
      </c>
      <c r="J5" s="102">
        <f t="shared" si="1"/>
        <v>0</v>
      </c>
      <c r="K5" s="100">
        <f t="shared" si="1"/>
        <v>0</v>
      </c>
      <c r="L5" s="100">
        <f t="shared" si="1"/>
        <v>0</v>
      </c>
      <c r="M5" s="100">
        <f t="shared" si="1"/>
        <v>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0</v>
      </c>
      <c r="F6" s="79">
        <v>0</v>
      </c>
      <c r="G6" s="79">
        <v>0</v>
      </c>
      <c r="H6" s="80">
        <v>0</v>
      </c>
      <c r="I6" s="79">
        <v>0</v>
      </c>
      <c r="J6" s="81">
        <v>0</v>
      </c>
      <c r="K6" s="79">
        <v>0</v>
      </c>
      <c r="L6" s="79">
        <v>0</v>
      </c>
      <c r="M6" s="79">
        <v>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0</v>
      </c>
      <c r="F8" s="100">
        <f t="shared" ref="F8:M8" si="2">SUM(F9:F46)</f>
        <v>0</v>
      </c>
      <c r="G8" s="100">
        <f t="shared" si="2"/>
        <v>0</v>
      </c>
      <c r="H8" s="101">
        <f t="shared" si="2"/>
        <v>0</v>
      </c>
      <c r="I8" s="100">
        <f t="shared" si="2"/>
        <v>5300</v>
      </c>
      <c r="J8" s="102">
        <f t="shared" si="2"/>
        <v>5300</v>
      </c>
      <c r="K8" s="100">
        <f t="shared" si="2"/>
        <v>0</v>
      </c>
      <c r="L8" s="100">
        <f t="shared" si="2"/>
        <v>0</v>
      </c>
      <c r="M8" s="100">
        <f t="shared" si="2"/>
        <v>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5300</v>
      </c>
      <c r="J21" s="88">
        <v>5300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0</v>
      </c>
      <c r="G42" s="86">
        <v>0</v>
      </c>
      <c r="H42" s="87">
        <v>0</v>
      </c>
      <c r="I42" s="86">
        <v>0</v>
      </c>
      <c r="J42" s="88">
        <v>0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58524</v>
      </c>
      <c r="F51" s="72">
        <f t="shared" ref="F51:M51" si="4">F52+F59+F62+F63+F64+F72+F73</f>
        <v>63114</v>
      </c>
      <c r="G51" s="72">
        <f t="shared" si="4"/>
        <v>65573</v>
      </c>
      <c r="H51" s="73">
        <f t="shared" si="4"/>
        <v>70184</v>
      </c>
      <c r="I51" s="72">
        <f t="shared" si="4"/>
        <v>76684</v>
      </c>
      <c r="J51" s="74">
        <f t="shared" si="4"/>
        <v>64884</v>
      </c>
      <c r="K51" s="72">
        <f t="shared" si="4"/>
        <v>74395</v>
      </c>
      <c r="L51" s="72">
        <f t="shared" si="4"/>
        <v>77817</v>
      </c>
      <c r="M51" s="72">
        <f t="shared" si="4"/>
        <v>81941.300999999992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58524</v>
      </c>
      <c r="F72" s="86">
        <v>63114</v>
      </c>
      <c r="G72" s="86">
        <v>65573</v>
      </c>
      <c r="H72" s="87">
        <v>70184</v>
      </c>
      <c r="I72" s="86">
        <v>76684</v>
      </c>
      <c r="J72" s="88">
        <v>64884</v>
      </c>
      <c r="K72" s="86">
        <v>74395</v>
      </c>
      <c r="L72" s="86">
        <v>77817</v>
      </c>
      <c r="M72" s="86">
        <v>81941.300999999992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58524</v>
      </c>
      <c r="F92" s="46">
        <f t="shared" ref="F92:M92" si="16">F4+F51+F77+F90</f>
        <v>63114</v>
      </c>
      <c r="G92" s="46">
        <f t="shared" si="16"/>
        <v>65573</v>
      </c>
      <c r="H92" s="47">
        <f t="shared" si="16"/>
        <v>70184</v>
      </c>
      <c r="I92" s="46">
        <f t="shared" si="16"/>
        <v>81984</v>
      </c>
      <c r="J92" s="48">
        <f t="shared" si="16"/>
        <v>70184</v>
      </c>
      <c r="K92" s="46">
        <f t="shared" si="16"/>
        <v>74395</v>
      </c>
      <c r="L92" s="46">
        <f t="shared" si="16"/>
        <v>77817</v>
      </c>
      <c r="M92" s="46">
        <f t="shared" si="16"/>
        <v>81941.300999999992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122</v>
      </c>
      <c r="F3" s="17" t="s">
        <v>124</v>
      </c>
      <c r="G3" s="17" t="s">
        <v>127</v>
      </c>
      <c r="H3" s="173" t="s">
        <v>123</v>
      </c>
      <c r="I3" s="174"/>
      <c r="J3" s="175"/>
      <c r="K3" s="17" t="s">
        <v>130</v>
      </c>
      <c r="L3" s="17" t="s">
        <v>129</v>
      </c>
      <c r="M3" s="17" t="s">
        <v>128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458211</v>
      </c>
      <c r="F4" s="72">
        <f t="shared" ref="F4:M4" si="0">F5+F8+F47</f>
        <v>621980</v>
      </c>
      <c r="G4" s="72">
        <f t="shared" si="0"/>
        <v>627907</v>
      </c>
      <c r="H4" s="73">
        <f t="shared" si="0"/>
        <v>554201</v>
      </c>
      <c r="I4" s="72">
        <f t="shared" si="0"/>
        <v>610294</v>
      </c>
      <c r="J4" s="74">
        <f t="shared" si="0"/>
        <v>696732</v>
      </c>
      <c r="K4" s="72">
        <f t="shared" si="0"/>
        <v>699414</v>
      </c>
      <c r="L4" s="72">
        <f t="shared" si="0"/>
        <v>713109</v>
      </c>
      <c r="M4" s="72">
        <f t="shared" si="0"/>
        <v>752489.58999999985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447177</v>
      </c>
      <c r="F5" s="100">
        <f t="shared" ref="F5:M5" si="1">SUM(F6:F7)</f>
        <v>612671</v>
      </c>
      <c r="G5" s="100">
        <f t="shared" si="1"/>
        <v>623867</v>
      </c>
      <c r="H5" s="101">
        <f t="shared" si="1"/>
        <v>549701</v>
      </c>
      <c r="I5" s="100">
        <f t="shared" si="1"/>
        <v>605794</v>
      </c>
      <c r="J5" s="102">
        <f t="shared" si="1"/>
        <v>695061</v>
      </c>
      <c r="K5" s="100">
        <f t="shared" si="1"/>
        <v>695414</v>
      </c>
      <c r="L5" s="100">
        <f t="shared" si="1"/>
        <v>709109</v>
      </c>
      <c r="M5" s="100">
        <f t="shared" si="1"/>
        <v>748277.58999999985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366312</v>
      </c>
      <c r="F6" s="79">
        <v>490137</v>
      </c>
      <c r="G6" s="79">
        <v>525731</v>
      </c>
      <c r="H6" s="80">
        <v>452636</v>
      </c>
      <c r="I6" s="79">
        <v>508729</v>
      </c>
      <c r="J6" s="81">
        <v>613319</v>
      </c>
      <c r="K6" s="79">
        <v>579336</v>
      </c>
      <c r="L6" s="79">
        <v>588230</v>
      </c>
      <c r="M6" s="79">
        <v>620992.00299999991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80865</v>
      </c>
      <c r="F7" s="93">
        <v>122534</v>
      </c>
      <c r="G7" s="93">
        <v>98136</v>
      </c>
      <c r="H7" s="94">
        <v>97065</v>
      </c>
      <c r="I7" s="93">
        <v>97065</v>
      </c>
      <c r="J7" s="95">
        <v>81742</v>
      </c>
      <c r="K7" s="93">
        <v>116078</v>
      </c>
      <c r="L7" s="93">
        <v>120879</v>
      </c>
      <c r="M7" s="93">
        <v>127285.587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11034</v>
      </c>
      <c r="F8" s="100">
        <f t="shared" ref="F8:M8" si="2">SUM(F9:F46)</f>
        <v>9309</v>
      </c>
      <c r="G8" s="100">
        <f t="shared" si="2"/>
        <v>4040</v>
      </c>
      <c r="H8" s="101">
        <f t="shared" si="2"/>
        <v>4500</v>
      </c>
      <c r="I8" s="100">
        <f t="shared" si="2"/>
        <v>4500</v>
      </c>
      <c r="J8" s="102">
        <f t="shared" si="2"/>
        <v>1671</v>
      </c>
      <c r="K8" s="100">
        <f t="shared" si="2"/>
        <v>4000</v>
      </c>
      <c r="L8" s="100">
        <f t="shared" si="2"/>
        <v>4000</v>
      </c>
      <c r="M8" s="100">
        <f t="shared" si="2"/>
        <v>4212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30</v>
      </c>
      <c r="F9" s="79">
        <v>15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1940</v>
      </c>
      <c r="F11" s="86">
        <v>1996</v>
      </c>
      <c r="G11" s="86">
        <v>35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166</v>
      </c>
      <c r="F14" s="86">
        <v>0</v>
      </c>
      <c r="G14" s="86">
        <v>30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191</v>
      </c>
      <c r="H15" s="87">
        <v>0</v>
      </c>
      <c r="I15" s="86">
        <v>0</v>
      </c>
      <c r="J15" s="88">
        <v>64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742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2</v>
      </c>
      <c r="G22" s="86">
        <v>3635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216</v>
      </c>
      <c r="F25" s="86">
        <v>76</v>
      </c>
      <c r="G25" s="86">
        <v>91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2981</v>
      </c>
      <c r="F31" s="86">
        <v>72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11</v>
      </c>
      <c r="F33" s="86">
        <v>1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332</v>
      </c>
      <c r="F37" s="86">
        <v>39</v>
      </c>
      <c r="G37" s="86">
        <v>16</v>
      </c>
      <c r="H37" s="87">
        <v>0</v>
      </c>
      <c r="I37" s="86">
        <v>0</v>
      </c>
      <c r="J37" s="88">
        <v>7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51</v>
      </c>
      <c r="F38" s="86">
        <v>284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508</v>
      </c>
      <c r="F40" s="86">
        <v>6138</v>
      </c>
      <c r="G40" s="86">
        <v>0</v>
      </c>
      <c r="H40" s="87">
        <v>0</v>
      </c>
      <c r="I40" s="86">
        <v>0</v>
      </c>
      <c r="J40" s="88">
        <v>234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3809</v>
      </c>
      <c r="F41" s="86">
        <v>145</v>
      </c>
      <c r="G41" s="86">
        <v>0</v>
      </c>
      <c r="H41" s="87">
        <v>0</v>
      </c>
      <c r="I41" s="86">
        <v>0</v>
      </c>
      <c r="J41" s="88">
        <v>29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119</v>
      </c>
      <c r="F42" s="86">
        <v>330</v>
      </c>
      <c r="G42" s="86">
        <v>6</v>
      </c>
      <c r="H42" s="87">
        <v>0</v>
      </c>
      <c r="I42" s="86">
        <v>0</v>
      </c>
      <c r="J42" s="88">
        <v>31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98</v>
      </c>
      <c r="F43" s="86">
        <v>19</v>
      </c>
      <c r="G43" s="86">
        <v>0</v>
      </c>
      <c r="H43" s="87">
        <v>4432</v>
      </c>
      <c r="I43" s="86">
        <v>4432</v>
      </c>
      <c r="J43" s="88">
        <v>1306</v>
      </c>
      <c r="K43" s="86">
        <v>4000</v>
      </c>
      <c r="L43" s="86">
        <v>4000</v>
      </c>
      <c r="M43" s="86">
        <v>4212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18</v>
      </c>
      <c r="F44" s="86">
        <v>186</v>
      </c>
      <c r="G44" s="86">
        <v>8</v>
      </c>
      <c r="H44" s="87">
        <v>68</v>
      </c>
      <c r="I44" s="86">
        <v>68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13</v>
      </c>
      <c r="F45" s="86">
        <v>6</v>
      </c>
      <c r="G45" s="86">
        <v>28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71497</v>
      </c>
      <c r="F51" s="72">
        <f t="shared" ref="F51:M51" si="4">F52+F59+F62+F63+F64+F72+F73</f>
        <v>100603</v>
      </c>
      <c r="G51" s="72">
        <f t="shared" si="4"/>
        <v>93002</v>
      </c>
      <c r="H51" s="73">
        <f t="shared" si="4"/>
        <v>140358</v>
      </c>
      <c r="I51" s="72">
        <f t="shared" si="4"/>
        <v>140358</v>
      </c>
      <c r="J51" s="74">
        <f t="shared" si="4"/>
        <v>113334</v>
      </c>
      <c r="K51" s="72">
        <f t="shared" si="4"/>
        <v>144598</v>
      </c>
      <c r="L51" s="72">
        <f t="shared" si="4"/>
        <v>151090</v>
      </c>
      <c r="M51" s="72">
        <f t="shared" si="4"/>
        <v>159097.76999999999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70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70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70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69603</v>
      </c>
      <c r="F72" s="86">
        <v>98633</v>
      </c>
      <c r="G72" s="86">
        <v>90706</v>
      </c>
      <c r="H72" s="87">
        <v>138923</v>
      </c>
      <c r="I72" s="86">
        <v>138923</v>
      </c>
      <c r="J72" s="88">
        <v>111316</v>
      </c>
      <c r="K72" s="86">
        <v>143091</v>
      </c>
      <c r="L72" s="86">
        <v>149530</v>
      </c>
      <c r="M72" s="86">
        <v>157455.09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1824</v>
      </c>
      <c r="F73" s="86">
        <f t="shared" ref="F73:M73" si="12">SUM(F74:F75)</f>
        <v>1970</v>
      </c>
      <c r="G73" s="86">
        <f t="shared" si="12"/>
        <v>2296</v>
      </c>
      <c r="H73" s="87">
        <f t="shared" si="12"/>
        <v>1435</v>
      </c>
      <c r="I73" s="86">
        <f t="shared" si="12"/>
        <v>1435</v>
      </c>
      <c r="J73" s="88">
        <f t="shared" si="12"/>
        <v>2018</v>
      </c>
      <c r="K73" s="86">
        <f t="shared" si="12"/>
        <v>1507</v>
      </c>
      <c r="L73" s="86">
        <f t="shared" si="12"/>
        <v>1560</v>
      </c>
      <c r="M73" s="86">
        <f t="shared" si="12"/>
        <v>1642.6799999999998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1824</v>
      </c>
      <c r="F74" s="79">
        <v>1970</v>
      </c>
      <c r="G74" s="79">
        <v>2296</v>
      </c>
      <c r="H74" s="80">
        <v>1435</v>
      </c>
      <c r="I74" s="79">
        <v>1435</v>
      </c>
      <c r="J74" s="81">
        <v>2018</v>
      </c>
      <c r="K74" s="79">
        <v>1507</v>
      </c>
      <c r="L74" s="79">
        <v>1560</v>
      </c>
      <c r="M74" s="79">
        <v>1642.6799999999998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43856</v>
      </c>
      <c r="F77" s="72">
        <f t="shared" ref="F77:M77" si="13">F78+F81+F84+F85+F86+F87+F88</f>
        <v>3024</v>
      </c>
      <c r="G77" s="72">
        <f t="shared" si="13"/>
        <v>6642</v>
      </c>
      <c r="H77" s="73">
        <f t="shared" si="13"/>
        <v>56328</v>
      </c>
      <c r="I77" s="72">
        <f t="shared" si="13"/>
        <v>26328</v>
      </c>
      <c r="J77" s="74">
        <f t="shared" si="13"/>
        <v>15862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43856</v>
      </c>
      <c r="F81" s="86">
        <f t="shared" ref="F81:M81" si="15">SUM(F82:F83)</f>
        <v>3024</v>
      </c>
      <c r="G81" s="86">
        <f t="shared" si="15"/>
        <v>6642</v>
      </c>
      <c r="H81" s="87">
        <f t="shared" si="15"/>
        <v>56328</v>
      </c>
      <c r="I81" s="86">
        <f t="shared" si="15"/>
        <v>26328</v>
      </c>
      <c r="J81" s="88">
        <f t="shared" si="15"/>
        <v>15862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43856</v>
      </c>
      <c r="F82" s="79">
        <v>0</v>
      </c>
      <c r="G82" s="79">
        <v>6642</v>
      </c>
      <c r="H82" s="80">
        <v>27007</v>
      </c>
      <c r="I82" s="79">
        <v>26328</v>
      </c>
      <c r="J82" s="81">
        <v>15862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3024</v>
      </c>
      <c r="G83" s="93">
        <v>0</v>
      </c>
      <c r="H83" s="94">
        <v>29321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573564</v>
      </c>
      <c r="F92" s="46">
        <f t="shared" ref="F92:M92" si="16">F4+F51+F77+F90</f>
        <v>725607</v>
      </c>
      <c r="G92" s="46">
        <f t="shared" si="16"/>
        <v>727551</v>
      </c>
      <c r="H92" s="47">
        <f t="shared" si="16"/>
        <v>750887</v>
      </c>
      <c r="I92" s="46">
        <f t="shared" si="16"/>
        <v>776980</v>
      </c>
      <c r="J92" s="48">
        <f t="shared" si="16"/>
        <v>825928</v>
      </c>
      <c r="K92" s="46">
        <f t="shared" si="16"/>
        <v>844012</v>
      </c>
      <c r="L92" s="46">
        <f t="shared" si="16"/>
        <v>864199</v>
      </c>
      <c r="M92" s="46">
        <f t="shared" si="16"/>
        <v>911587.35999999987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122</v>
      </c>
      <c r="F3" s="17" t="s">
        <v>124</v>
      </c>
      <c r="G3" s="17" t="s">
        <v>127</v>
      </c>
      <c r="H3" s="173" t="s">
        <v>123</v>
      </c>
      <c r="I3" s="174"/>
      <c r="J3" s="175"/>
      <c r="K3" s="17" t="s">
        <v>130</v>
      </c>
      <c r="L3" s="17" t="s">
        <v>129</v>
      </c>
      <c r="M3" s="17" t="s">
        <v>128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225765</v>
      </c>
      <c r="F4" s="72">
        <f t="shared" ref="F4:M4" si="0">F5+F8+F47</f>
        <v>287693</v>
      </c>
      <c r="G4" s="72">
        <f t="shared" si="0"/>
        <v>264312</v>
      </c>
      <c r="H4" s="73">
        <f t="shared" si="0"/>
        <v>325736</v>
      </c>
      <c r="I4" s="72">
        <f t="shared" si="0"/>
        <v>327268</v>
      </c>
      <c r="J4" s="74">
        <f t="shared" si="0"/>
        <v>276833</v>
      </c>
      <c r="K4" s="72">
        <f t="shared" si="0"/>
        <v>351475</v>
      </c>
      <c r="L4" s="72">
        <f t="shared" si="0"/>
        <v>376483</v>
      </c>
      <c r="M4" s="72">
        <f t="shared" si="0"/>
        <v>397242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223528</v>
      </c>
      <c r="F5" s="100">
        <f t="shared" ref="F5:M5" si="1">SUM(F6:F7)</f>
        <v>286996</v>
      </c>
      <c r="G5" s="100">
        <f t="shared" si="1"/>
        <v>263694</v>
      </c>
      <c r="H5" s="101">
        <f t="shared" si="1"/>
        <v>325736</v>
      </c>
      <c r="I5" s="100">
        <f t="shared" si="1"/>
        <v>327268</v>
      </c>
      <c r="J5" s="102">
        <f t="shared" si="1"/>
        <v>276545</v>
      </c>
      <c r="K5" s="100">
        <f t="shared" si="1"/>
        <v>351475</v>
      </c>
      <c r="L5" s="100">
        <f t="shared" si="1"/>
        <v>376483</v>
      </c>
      <c r="M5" s="100">
        <f t="shared" si="1"/>
        <v>397242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178822</v>
      </c>
      <c r="F6" s="79">
        <v>229597</v>
      </c>
      <c r="G6" s="79">
        <v>222600</v>
      </c>
      <c r="H6" s="80">
        <v>260741</v>
      </c>
      <c r="I6" s="79">
        <v>262273</v>
      </c>
      <c r="J6" s="81">
        <v>245457</v>
      </c>
      <c r="K6" s="79">
        <v>284353</v>
      </c>
      <c r="L6" s="79">
        <v>295928</v>
      </c>
      <c r="M6" s="79">
        <v>316687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44706</v>
      </c>
      <c r="F7" s="93">
        <v>57399</v>
      </c>
      <c r="G7" s="93">
        <v>41094</v>
      </c>
      <c r="H7" s="94">
        <v>64995</v>
      </c>
      <c r="I7" s="93">
        <v>64995</v>
      </c>
      <c r="J7" s="95">
        <v>31088</v>
      </c>
      <c r="K7" s="93">
        <v>67122</v>
      </c>
      <c r="L7" s="93">
        <v>80555</v>
      </c>
      <c r="M7" s="93">
        <v>80555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2180</v>
      </c>
      <c r="F8" s="100">
        <f t="shared" ref="F8:M8" si="2">SUM(F9:F46)</f>
        <v>697</v>
      </c>
      <c r="G8" s="100">
        <f t="shared" si="2"/>
        <v>618</v>
      </c>
      <c r="H8" s="101">
        <f t="shared" si="2"/>
        <v>0</v>
      </c>
      <c r="I8" s="100">
        <f t="shared" si="2"/>
        <v>0</v>
      </c>
      <c r="J8" s="102">
        <f t="shared" si="2"/>
        <v>288</v>
      </c>
      <c r="K8" s="100">
        <f t="shared" si="2"/>
        <v>0</v>
      </c>
      <c r="L8" s="100">
        <f t="shared" si="2"/>
        <v>0</v>
      </c>
      <c r="M8" s="100">
        <f t="shared" si="2"/>
        <v>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2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6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5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1053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1121</v>
      </c>
      <c r="F42" s="86">
        <v>680</v>
      </c>
      <c r="G42" s="86">
        <v>606</v>
      </c>
      <c r="H42" s="87">
        <v>0</v>
      </c>
      <c r="I42" s="86">
        <v>0</v>
      </c>
      <c r="J42" s="88">
        <v>288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10</v>
      </c>
      <c r="G44" s="86">
        <v>12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57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57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476359</v>
      </c>
      <c r="F51" s="72">
        <f t="shared" ref="F51:M51" si="4">F52+F59+F62+F63+F64+F72+F73</f>
        <v>545114</v>
      </c>
      <c r="G51" s="72">
        <f t="shared" si="4"/>
        <v>605793</v>
      </c>
      <c r="H51" s="73">
        <f t="shared" si="4"/>
        <v>0</v>
      </c>
      <c r="I51" s="72">
        <f t="shared" si="4"/>
        <v>0</v>
      </c>
      <c r="J51" s="74">
        <f t="shared" si="4"/>
        <v>14704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476025</v>
      </c>
      <c r="F72" s="86">
        <v>545114</v>
      </c>
      <c r="G72" s="86">
        <v>605331</v>
      </c>
      <c r="H72" s="87">
        <v>0</v>
      </c>
      <c r="I72" s="86">
        <v>0</v>
      </c>
      <c r="J72" s="88">
        <v>14525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334</v>
      </c>
      <c r="F73" s="86">
        <f t="shared" ref="F73:M73" si="12">SUM(F74:F75)</f>
        <v>0</v>
      </c>
      <c r="G73" s="86">
        <f t="shared" si="12"/>
        <v>462</v>
      </c>
      <c r="H73" s="87">
        <f t="shared" si="12"/>
        <v>0</v>
      </c>
      <c r="I73" s="86">
        <f t="shared" si="12"/>
        <v>0</v>
      </c>
      <c r="J73" s="88">
        <f t="shared" si="12"/>
        <v>179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334</v>
      </c>
      <c r="F74" s="79">
        <v>0</v>
      </c>
      <c r="G74" s="79">
        <v>462</v>
      </c>
      <c r="H74" s="80">
        <v>0</v>
      </c>
      <c r="I74" s="79">
        <v>0</v>
      </c>
      <c r="J74" s="81">
        <v>179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1357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1357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1357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702124</v>
      </c>
      <c r="F92" s="46">
        <f t="shared" ref="F92:M92" si="16">F4+F51+F77+F90</f>
        <v>832807</v>
      </c>
      <c r="G92" s="46">
        <f t="shared" si="16"/>
        <v>870105</v>
      </c>
      <c r="H92" s="47">
        <f t="shared" si="16"/>
        <v>325736</v>
      </c>
      <c r="I92" s="46">
        <f t="shared" si="16"/>
        <v>327268</v>
      </c>
      <c r="J92" s="48">
        <f t="shared" si="16"/>
        <v>292894</v>
      </c>
      <c r="K92" s="46">
        <f t="shared" si="16"/>
        <v>351475</v>
      </c>
      <c r="L92" s="46">
        <f t="shared" si="16"/>
        <v>376483</v>
      </c>
      <c r="M92" s="46">
        <f t="shared" si="16"/>
        <v>397242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122</v>
      </c>
      <c r="F3" s="17" t="s">
        <v>124</v>
      </c>
      <c r="G3" s="17" t="s">
        <v>127</v>
      </c>
      <c r="H3" s="173" t="s">
        <v>123</v>
      </c>
      <c r="I3" s="174"/>
      <c r="J3" s="175"/>
      <c r="K3" s="17" t="s">
        <v>130</v>
      </c>
      <c r="L3" s="17" t="s">
        <v>129</v>
      </c>
      <c r="M3" s="17" t="s">
        <v>128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131823</v>
      </c>
      <c r="F4" s="72">
        <f t="shared" ref="F4:M4" si="0">F5+F8+F47</f>
        <v>154957</v>
      </c>
      <c r="G4" s="72">
        <f t="shared" si="0"/>
        <v>161029</v>
      </c>
      <c r="H4" s="73">
        <f t="shared" si="0"/>
        <v>166884</v>
      </c>
      <c r="I4" s="72">
        <f t="shared" si="0"/>
        <v>195928</v>
      </c>
      <c r="J4" s="74">
        <f t="shared" si="0"/>
        <v>178088</v>
      </c>
      <c r="K4" s="72">
        <f t="shared" si="0"/>
        <v>177325</v>
      </c>
      <c r="L4" s="72">
        <f t="shared" si="0"/>
        <v>187203</v>
      </c>
      <c r="M4" s="72">
        <f t="shared" si="0"/>
        <v>197124.75899999999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126226</v>
      </c>
      <c r="F5" s="100">
        <f t="shared" ref="F5:M5" si="1">SUM(F6:F7)</f>
        <v>145275</v>
      </c>
      <c r="G5" s="100">
        <f t="shared" si="1"/>
        <v>155216</v>
      </c>
      <c r="H5" s="101">
        <f t="shared" si="1"/>
        <v>152492</v>
      </c>
      <c r="I5" s="100">
        <f t="shared" si="1"/>
        <v>181536</v>
      </c>
      <c r="J5" s="102">
        <f t="shared" si="1"/>
        <v>171169</v>
      </c>
      <c r="K5" s="100">
        <f t="shared" si="1"/>
        <v>172779</v>
      </c>
      <c r="L5" s="100">
        <f t="shared" si="1"/>
        <v>181389</v>
      </c>
      <c r="M5" s="100">
        <f t="shared" si="1"/>
        <v>191718.617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100981</v>
      </c>
      <c r="F6" s="79">
        <v>116220</v>
      </c>
      <c r="G6" s="79">
        <v>151576</v>
      </c>
      <c r="H6" s="80">
        <v>124924</v>
      </c>
      <c r="I6" s="79">
        <v>153968</v>
      </c>
      <c r="J6" s="81">
        <v>169201</v>
      </c>
      <c r="K6" s="79">
        <v>134586</v>
      </c>
      <c r="L6" s="79">
        <v>150649</v>
      </c>
      <c r="M6" s="79">
        <v>159349.397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25245</v>
      </c>
      <c r="F7" s="93">
        <v>29055</v>
      </c>
      <c r="G7" s="93">
        <v>3640</v>
      </c>
      <c r="H7" s="94">
        <v>27568</v>
      </c>
      <c r="I7" s="93">
        <v>27568</v>
      </c>
      <c r="J7" s="95">
        <v>1968</v>
      </c>
      <c r="K7" s="93">
        <v>38193</v>
      </c>
      <c r="L7" s="93">
        <v>30740</v>
      </c>
      <c r="M7" s="93">
        <v>32369.219999999998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5597</v>
      </c>
      <c r="F8" s="100">
        <f t="shared" ref="F8:M8" si="2">SUM(F9:F46)</f>
        <v>9682</v>
      </c>
      <c r="G8" s="100">
        <f t="shared" si="2"/>
        <v>5813</v>
      </c>
      <c r="H8" s="101">
        <f t="shared" si="2"/>
        <v>14392</v>
      </c>
      <c r="I8" s="100">
        <f t="shared" si="2"/>
        <v>14392</v>
      </c>
      <c r="J8" s="102">
        <f t="shared" si="2"/>
        <v>6919</v>
      </c>
      <c r="K8" s="100">
        <f t="shared" si="2"/>
        <v>4546</v>
      </c>
      <c r="L8" s="100">
        <f t="shared" si="2"/>
        <v>5814</v>
      </c>
      <c r="M8" s="100">
        <f t="shared" si="2"/>
        <v>5406.1419999999998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23</v>
      </c>
      <c r="F9" s="79">
        <v>66</v>
      </c>
      <c r="G9" s="79">
        <v>13</v>
      </c>
      <c r="H9" s="80">
        <v>0</v>
      </c>
      <c r="I9" s="79">
        <v>0</v>
      </c>
      <c r="J9" s="81">
        <v>1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999</v>
      </c>
      <c r="I11" s="86">
        <v>999</v>
      </c>
      <c r="J11" s="88">
        <v>346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45</v>
      </c>
      <c r="F14" s="86">
        <v>388</v>
      </c>
      <c r="G14" s="86">
        <v>25</v>
      </c>
      <c r="H14" s="87">
        <v>640</v>
      </c>
      <c r="I14" s="86">
        <v>640</v>
      </c>
      <c r="J14" s="88">
        <v>45</v>
      </c>
      <c r="K14" s="86">
        <v>0</v>
      </c>
      <c r="L14" s="86">
        <v>660</v>
      </c>
      <c r="M14" s="86">
        <v>99.979999999999905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15</v>
      </c>
      <c r="F15" s="86">
        <v>13</v>
      </c>
      <c r="G15" s="86">
        <v>14</v>
      </c>
      <c r="H15" s="87">
        <v>0</v>
      </c>
      <c r="I15" s="86">
        <v>0</v>
      </c>
      <c r="J15" s="88">
        <v>5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429</v>
      </c>
      <c r="I16" s="86">
        <v>429</v>
      </c>
      <c r="J16" s="88">
        <v>0</v>
      </c>
      <c r="K16" s="86">
        <v>400</v>
      </c>
      <c r="L16" s="86">
        <v>400</v>
      </c>
      <c r="M16" s="86">
        <v>421.2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216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153</v>
      </c>
      <c r="I23" s="86">
        <v>153</v>
      </c>
      <c r="J23" s="88">
        <v>45</v>
      </c>
      <c r="K23" s="86">
        <v>150</v>
      </c>
      <c r="L23" s="86">
        <v>100</v>
      </c>
      <c r="M23" s="86">
        <v>105.3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640</v>
      </c>
      <c r="I29" s="86">
        <v>640</v>
      </c>
      <c r="J29" s="88">
        <v>197</v>
      </c>
      <c r="K29" s="86">
        <v>660</v>
      </c>
      <c r="L29" s="86">
        <v>660</v>
      </c>
      <c r="M29" s="86">
        <v>694.9799999999999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371</v>
      </c>
      <c r="F31" s="86">
        <v>532</v>
      </c>
      <c r="G31" s="86">
        <v>0</v>
      </c>
      <c r="H31" s="87">
        <v>3532</v>
      </c>
      <c r="I31" s="86">
        <v>3532</v>
      </c>
      <c r="J31" s="88">
        <v>539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</v>
      </c>
      <c r="F32" s="86">
        <v>1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</v>
      </c>
      <c r="F37" s="86">
        <v>271</v>
      </c>
      <c r="G37" s="86">
        <v>0</v>
      </c>
      <c r="H37" s="87">
        <v>1419</v>
      </c>
      <c r="I37" s="86">
        <v>1419</v>
      </c>
      <c r="J37" s="88">
        <v>771</v>
      </c>
      <c r="K37" s="86">
        <v>500</v>
      </c>
      <c r="L37" s="86">
        <v>500</v>
      </c>
      <c r="M37" s="86">
        <v>526.5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1589</v>
      </c>
      <c r="F38" s="86">
        <v>2180</v>
      </c>
      <c r="G38" s="86">
        <v>1114</v>
      </c>
      <c r="H38" s="87">
        <v>153</v>
      </c>
      <c r="I38" s="86">
        <v>153</v>
      </c>
      <c r="J38" s="88">
        <v>607</v>
      </c>
      <c r="K38" s="86">
        <v>100</v>
      </c>
      <c r="L38" s="86">
        <v>158</v>
      </c>
      <c r="M38" s="86">
        <v>100.374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176</v>
      </c>
      <c r="F39" s="86">
        <v>214</v>
      </c>
      <c r="G39" s="86">
        <v>78</v>
      </c>
      <c r="H39" s="87">
        <v>0</v>
      </c>
      <c r="I39" s="86">
        <v>0</v>
      </c>
      <c r="J39" s="88">
        <v>74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54</v>
      </c>
      <c r="F40" s="86">
        <v>40</v>
      </c>
      <c r="G40" s="86">
        <v>22</v>
      </c>
      <c r="H40" s="87">
        <v>541</v>
      </c>
      <c r="I40" s="86">
        <v>541</v>
      </c>
      <c r="J40" s="88">
        <v>92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26</v>
      </c>
      <c r="F41" s="86">
        <v>99</v>
      </c>
      <c r="G41" s="86">
        <v>63</v>
      </c>
      <c r="H41" s="87">
        <v>282</v>
      </c>
      <c r="I41" s="86">
        <v>282</v>
      </c>
      <c r="J41" s="88">
        <v>187</v>
      </c>
      <c r="K41" s="86">
        <v>0</v>
      </c>
      <c r="L41" s="86">
        <v>100</v>
      </c>
      <c r="M41" s="86">
        <v>50.3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3165</v>
      </c>
      <c r="F42" s="86">
        <v>4014</v>
      </c>
      <c r="G42" s="86">
        <v>4270</v>
      </c>
      <c r="H42" s="87">
        <v>0</v>
      </c>
      <c r="I42" s="86">
        <v>0</v>
      </c>
      <c r="J42" s="88">
        <v>1913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1089</v>
      </c>
      <c r="G43" s="86">
        <v>0</v>
      </c>
      <c r="H43" s="87">
        <v>1216</v>
      </c>
      <c r="I43" s="86">
        <v>1216</v>
      </c>
      <c r="J43" s="88">
        <v>115</v>
      </c>
      <c r="K43" s="86">
        <v>1000</v>
      </c>
      <c r="L43" s="86">
        <v>1000</v>
      </c>
      <c r="M43" s="86">
        <v>1053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129</v>
      </c>
      <c r="F44" s="86">
        <v>0</v>
      </c>
      <c r="G44" s="86">
        <v>214</v>
      </c>
      <c r="H44" s="87">
        <v>1661</v>
      </c>
      <c r="I44" s="86">
        <v>1661</v>
      </c>
      <c r="J44" s="88">
        <v>709</v>
      </c>
      <c r="K44" s="86">
        <v>1736</v>
      </c>
      <c r="L44" s="86">
        <v>1736</v>
      </c>
      <c r="M44" s="86">
        <v>1828.0079999999998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740</v>
      </c>
      <c r="G45" s="86">
        <v>0</v>
      </c>
      <c r="H45" s="87">
        <v>2727</v>
      </c>
      <c r="I45" s="86">
        <v>2727</v>
      </c>
      <c r="J45" s="88">
        <v>1057</v>
      </c>
      <c r="K45" s="86">
        <v>0</v>
      </c>
      <c r="L45" s="86">
        <v>500</v>
      </c>
      <c r="M45" s="86">
        <v>526.5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35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1001</v>
      </c>
      <c r="F51" s="72">
        <f t="shared" ref="F51:M51" si="4">F52+F59+F62+F63+F64+F72+F73</f>
        <v>409</v>
      </c>
      <c r="G51" s="72">
        <f t="shared" si="4"/>
        <v>115</v>
      </c>
      <c r="H51" s="73">
        <f t="shared" si="4"/>
        <v>27</v>
      </c>
      <c r="I51" s="72">
        <f t="shared" si="4"/>
        <v>27</v>
      </c>
      <c r="J51" s="74">
        <f t="shared" si="4"/>
        <v>109</v>
      </c>
      <c r="K51" s="72">
        <f t="shared" si="4"/>
        <v>28</v>
      </c>
      <c r="L51" s="72">
        <f t="shared" si="4"/>
        <v>29</v>
      </c>
      <c r="M51" s="72">
        <f t="shared" si="4"/>
        <v>30.536999999999999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1001</v>
      </c>
      <c r="F73" s="86">
        <f t="shared" ref="F73:M73" si="12">SUM(F74:F75)</f>
        <v>409</v>
      </c>
      <c r="G73" s="86">
        <f t="shared" si="12"/>
        <v>115</v>
      </c>
      <c r="H73" s="87">
        <f t="shared" si="12"/>
        <v>27</v>
      </c>
      <c r="I73" s="86">
        <f t="shared" si="12"/>
        <v>27</v>
      </c>
      <c r="J73" s="88">
        <f t="shared" si="12"/>
        <v>109</v>
      </c>
      <c r="K73" s="86">
        <f t="shared" si="12"/>
        <v>28</v>
      </c>
      <c r="L73" s="86">
        <f t="shared" si="12"/>
        <v>29</v>
      </c>
      <c r="M73" s="86">
        <f t="shared" si="12"/>
        <v>30.536999999999999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1001</v>
      </c>
      <c r="F74" s="79">
        <v>409</v>
      </c>
      <c r="G74" s="79">
        <v>115</v>
      </c>
      <c r="H74" s="80">
        <v>27</v>
      </c>
      <c r="I74" s="79">
        <v>27</v>
      </c>
      <c r="J74" s="81">
        <v>109</v>
      </c>
      <c r="K74" s="79">
        <v>28</v>
      </c>
      <c r="L74" s="79">
        <v>29</v>
      </c>
      <c r="M74" s="79">
        <v>30.536999999999999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1747</v>
      </c>
      <c r="I77" s="72">
        <f t="shared" si="13"/>
        <v>1747</v>
      </c>
      <c r="J77" s="74">
        <f t="shared" si="13"/>
        <v>420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1747</v>
      </c>
      <c r="I81" s="86">
        <f t="shared" si="15"/>
        <v>1747</v>
      </c>
      <c r="J81" s="88">
        <f t="shared" si="15"/>
        <v>420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1747</v>
      </c>
      <c r="I83" s="93">
        <v>1747</v>
      </c>
      <c r="J83" s="95">
        <v>420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132824</v>
      </c>
      <c r="F92" s="46">
        <f t="shared" ref="F92:M92" si="16">F4+F51+F77+F90</f>
        <v>155366</v>
      </c>
      <c r="G92" s="46">
        <f t="shared" si="16"/>
        <v>161144</v>
      </c>
      <c r="H92" s="47">
        <f t="shared" si="16"/>
        <v>168658</v>
      </c>
      <c r="I92" s="46">
        <f t="shared" si="16"/>
        <v>197702</v>
      </c>
      <c r="J92" s="48">
        <f t="shared" si="16"/>
        <v>178617</v>
      </c>
      <c r="K92" s="46">
        <f t="shared" si="16"/>
        <v>177353</v>
      </c>
      <c r="L92" s="46">
        <f t="shared" si="16"/>
        <v>187232</v>
      </c>
      <c r="M92" s="46">
        <f t="shared" si="16"/>
        <v>197155.296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122</v>
      </c>
      <c r="D3" s="17" t="s">
        <v>124</v>
      </c>
      <c r="E3" s="17" t="s">
        <v>127</v>
      </c>
      <c r="F3" s="173" t="s">
        <v>123</v>
      </c>
      <c r="G3" s="174"/>
      <c r="H3" s="175"/>
      <c r="I3" s="17" t="s">
        <v>130</v>
      </c>
      <c r="J3" s="17" t="s">
        <v>129</v>
      </c>
      <c r="K3" s="17" t="s">
        <v>128</v>
      </c>
    </row>
    <row r="4" spans="1:27" s="23" customFormat="1" ht="12.75" customHeight="1" x14ac:dyDescent="0.25">
      <c r="A4" s="18"/>
      <c r="B4" s="19" t="s">
        <v>6</v>
      </c>
      <c r="C4" s="20">
        <f>SUM(C5:C7)</f>
        <v>24880844</v>
      </c>
      <c r="D4" s="20">
        <f t="shared" ref="D4:K4" si="0">SUM(D5:D7)</f>
        <v>29784902</v>
      </c>
      <c r="E4" s="20">
        <f t="shared" si="0"/>
        <v>30848480</v>
      </c>
      <c r="F4" s="21">
        <f t="shared" si="0"/>
        <v>32526603.932</v>
      </c>
      <c r="G4" s="20">
        <f t="shared" si="0"/>
        <v>33375077.932</v>
      </c>
      <c r="H4" s="22">
        <f t="shared" si="0"/>
        <v>33636668</v>
      </c>
      <c r="I4" s="20">
        <f t="shared" si="0"/>
        <v>35009454</v>
      </c>
      <c r="J4" s="20">
        <f t="shared" si="0"/>
        <v>37440146</v>
      </c>
      <c r="K4" s="20">
        <f t="shared" si="0"/>
        <v>39248603.633999996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22609337</v>
      </c>
      <c r="D5" s="28">
        <v>26639394</v>
      </c>
      <c r="E5" s="28">
        <v>27976652</v>
      </c>
      <c r="F5" s="27">
        <v>28746193.202399999</v>
      </c>
      <c r="G5" s="28">
        <v>29865345.202399999</v>
      </c>
      <c r="H5" s="29">
        <v>30337499.5</v>
      </c>
      <c r="I5" s="28">
        <v>31973947</v>
      </c>
      <c r="J5" s="28">
        <v>34008908</v>
      </c>
      <c r="K5" s="29">
        <v>35954004.658999994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2271101</v>
      </c>
      <c r="D6" s="33">
        <v>3145038</v>
      </c>
      <c r="E6" s="33">
        <v>2871568</v>
      </c>
      <c r="F6" s="32">
        <v>3780410.7296000002</v>
      </c>
      <c r="G6" s="33">
        <v>3509732.7296000002</v>
      </c>
      <c r="H6" s="34">
        <v>3298302.5</v>
      </c>
      <c r="I6" s="33">
        <v>3035507</v>
      </c>
      <c r="J6" s="33">
        <v>3431238</v>
      </c>
      <c r="K6" s="34">
        <v>3294598.975000001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406</v>
      </c>
      <c r="D7" s="36">
        <v>470</v>
      </c>
      <c r="E7" s="36">
        <v>260</v>
      </c>
      <c r="F7" s="35">
        <v>0</v>
      </c>
      <c r="G7" s="36">
        <v>0</v>
      </c>
      <c r="H7" s="37">
        <v>866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1724719</v>
      </c>
      <c r="D8" s="20">
        <f t="shared" ref="D8:K8" si="1">SUM(D9:D15)</f>
        <v>1892934</v>
      </c>
      <c r="E8" s="20">
        <f t="shared" si="1"/>
        <v>2159343</v>
      </c>
      <c r="F8" s="21">
        <f t="shared" si="1"/>
        <v>1812234.0680000011</v>
      </c>
      <c r="G8" s="20">
        <f t="shared" si="1"/>
        <v>1744369.0680000011</v>
      </c>
      <c r="H8" s="22">
        <f t="shared" si="1"/>
        <v>1643031</v>
      </c>
      <c r="I8" s="20">
        <f t="shared" si="1"/>
        <v>1831579</v>
      </c>
      <c r="J8" s="20">
        <f t="shared" si="1"/>
        <v>1812534</v>
      </c>
      <c r="K8" s="20">
        <f t="shared" si="1"/>
        <v>1742318.9019999998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1375</v>
      </c>
      <c r="D9" s="28">
        <v>1048</v>
      </c>
      <c r="E9" s="28">
        <v>1573</v>
      </c>
      <c r="F9" s="27">
        <v>1100</v>
      </c>
      <c r="G9" s="28">
        <v>1100</v>
      </c>
      <c r="H9" s="29">
        <v>1100</v>
      </c>
      <c r="I9" s="28">
        <v>1100</v>
      </c>
      <c r="J9" s="28">
        <v>1100</v>
      </c>
      <c r="K9" s="29">
        <v>1158.3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16552</v>
      </c>
      <c r="D10" s="33">
        <v>18944</v>
      </c>
      <c r="E10" s="33">
        <v>19891</v>
      </c>
      <c r="F10" s="32">
        <v>20981</v>
      </c>
      <c r="G10" s="33">
        <v>20981</v>
      </c>
      <c r="H10" s="34">
        <v>22491</v>
      </c>
      <c r="I10" s="33">
        <v>22030</v>
      </c>
      <c r="J10" s="33">
        <v>24098</v>
      </c>
      <c r="K10" s="34">
        <v>25375.194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1631707</v>
      </c>
      <c r="D14" s="33">
        <v>1745556</v>
      </c>
      <c r="E14" s="33">
        <v>2043676</v>
      </c>
      <c r="F14" s="32">
        <v>1732327.0680000011</v>
      </c>
      <c r="G14" s="33">
        <v>1664462.0680000011</v>
      </c>
      <c r="H14" s="34">
        <v>1536519</v>
      </c>
      <c r="I14" s="33">
        <v>1747676</v>
      </c>
      <c r="J14" s="33">
        <v>1712238</v>
      </c>
      <c r="K14" s="34">
        <v>1636707.2139999999</v>
      </c>
    </row>
    <row r="15" spans="1:27" s="14" customFormat="1" ht="12.75" customHeight="1" x14ac:dyDescent="0.25">
      <c r="A15" s="25"/>
      <c r="B15" s="26" t="s">
        <v>20</v>
      </c>
      <c r="C15" s="35">
        <v>75085</v>
      </c>
      <c r="D15" s="36">
        <v>127386</v>
      </c>
      <c r="E15" s="36">
        <v>94203</v>
      </c>
      <c r="F15" s="35">
        <v>57826</v>
      </c>
      <c r="G15" s="36">
        <v>57826</v>
      </c>
      <c r="H15" s="37">
        <v>82921</v>
      </c>
      <c r="I15" s="36">
        <v>60773</v>
      </c>
      <c r="J15" s="36">
        <v>75098</v>
      </c>
      <c r="K15" s="37">
        <v>79078.193999999974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1920880</v>
      </c>
      <c r="D16" s="20">
        <f t="shared" ref="D16:K16" si="2">SUM(D17:D23)</f>
        <v>2121381</v>
      </c>
      <c r="E16" s="20">
        <f t="shared" si="2"/>
        <v>2580462</v>
      </c>
      <c r="F16" s="21">
        <f t="shared" si="2"/>
        <v>2669741</v>
      </c>
      <c r="G16" s="20">
        <f t="shared" si="2"/>
        <v>2477315</v>
      </c>
      <c r="H16" s="22">
        <f t="shared" si="2"/>
        <v>2435678</v>
      </c>
      <c r="I16" s="20">
        <f t="shared" si="2"/>
        <v>2605887</v>
      </c>
      <c r="J16" s="20">
        <f t="shared" si="2"/>
        <v>3320000</v>
      </c>
      <c r="K16" s="20">
        <f t="shared" si="2"/>
        <v>1890889.696</v>
      </c>
    </row>
    <row r="17" spans="1:11" s="14" customFormat="1" ht="12.75" customHeight="1" x14ac:dyDescent="0.25">
      <c r="A17" s="25"/>
      <c r="B17" s="26" t="s">
        <v>22</v>
      </c>
      <c r="C17" s="27">
        <v>1836333</v>
      </c>
      <c r="D17" s="28">
        <v>2097788</v>
      </c>
      <c r="E17" s="28">
        <v>2463676</v>
      </c>
      <c r="F17" s="27">
        <v>2380118</v>
      </c>
      <c r="G17" s="28">
        <v>2387692</v>
      </c>
      <c r="H17" s="29">
        <v>2410627</v>
      </c>
      <c r="I17" s="28">
        <v>2572937</v>
      </c>
      <c r="J17" s="28">
        <v>3287050</v>
      </c>
      <c r="K17" s="29">
        <v>1684748.696</v>
      </c>
    </row>
    <row r="18" spans="1:11" s="14" customFormat="1" ht="12.75" customHeight="1" x14ac:dyDescent="0.25">
      <c r="A18" s="25"/>
      <c r="B18" s="26" t="s">
        <v>23</v>
      </c>
      <c r="C18" s="32">
        <v>84547</v>
      </c>
      <c r="D18" s="33">
        <v>23581</v>
      </c>
      <c r="E18" s="33">
        <v>116648</v>
      </c>
      <c r="F18" s="32">
        <v>289623</v>
      </c>
      <c r="G18" s="33">
        <v>89623</v>
      </c>
      <c r="H18" s="34">
        <v>25051</v>
      </c>
      <c r="I18" s="33">
        <v>32950</v>
      </c>
      <c r="J18" s="33">
        <v>32950</v>
      </c>
      <c r="K18" s="34">
        <v>206141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12</v>
      </c>
      <c r="E23" s="36">
        <v>138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220173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28746616</v>
      </c>
      <c r="D26" s="46">
        <f t="shared" ref="D26:K26" si="3">+D4+D8+D16+D24</f>
        <v>33799217</v>
      </c>
      <c r="E26" s="46">
        <f t="shared" si="3"/>
        <v>35588285</v>
      </c>
      <c r="F26" s="47">
        <f t="shared" si="3"/>
        <v>37008579</v>
      </c>
      <c r="G26" s="46">
        <f t="shared" si="3"/>
        <v>37596762</v>
      </c>
      <c r="H26" s="48">
        <f t="shared" si="3"/>
        <v>37715377</v>
      </c>
      <c r="I26" s="46">
        <f t="shared" si="3"/>
        <v>39446920</v>
      </c>
      <c r="J26" s="46">
        <f t="shared" si="3"/>
        <v>42572680</v>
      </c>
      <c r="K26" s="46">
        <f t="shared" si="3"/>
        <v>42881812.232000001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122</v>
      </c>
      <c r="F3" s="17" t="s">
        <v>124</v>
      </c>
      <c r="G3" s="17" t="s">
        <v>127</v>
      </c>
      <c r="H3" s="173" t="s">
        <v>123</v>
      </c>
      <c r="I3" s="174"/>
      <c r="J3" s="175"/>
      <c r="K3" s="17" t="s">
        <v>130</v>
      </c>
      <c r="L3" s="17" t="s">
        <v>129</v>
      </c>
      <c r="M3" s="17" t="s">
        <v>128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286495</v>
      </c>
      <c r="F4" s="72">
        <f t="shared" ref="F4:M4" si="0">F5+F8+F47</f>
        <v>329545</v>
      </c>
      <c r="G4" s="72">
        <f t="shared" si="0"/>
        <v>462709</v>
      </c>
      <c r="H4" s="73">
        <f t="shared" si="0"/>
        <v>492622</v>
      </c>
      <c r="I4" s="72">
        <f t="shared" si="0"/>
        <v>560731</v>
      </c>
      <c r="J4" s="74">
        <f t="shared" si="0"/>
        <v>506026</v>
      </c>
      <c r="K4" s="72">
        <f t="shared" si="0"/>
        <v>619969</v>
      </c>
      <c r="L4" s="72">
        <f t="shared" si="0"/>
        <v>824804</v>
      </c>
      <c r="M4" s="72">
        <f t="shared" si="0"/>
        <v>868517.61199999996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218318</v>
      </c>
      <c r="F5" s="100">
        <f t="shared" ref="F5:M5" si="1">SUM(F6:F7)</f>
        <v>315368</v>
      </c>
      <c r="G5" s="100">
        <f t="shared" si="1"/>
        <v>405284</v>
      </c>
      <c r="H5" s="101">
        <f t="shared" si="1"/>
        <v>250883</v>
      </c>
      <c r="I5" s="100">
        <f t="shared" si="1"/>
        <v>416992</v>
      </c>
      <c r="J5" s="102">
        <f t="shared" si="1"/>
        <v>410648</v>
      </c>
      <c r="K5" s="100">
        <f t="shared" si="1"/>
        <v>566989</v>
      </c>
      <c r="L5" s="100">
        <f t="shared" si="1"/>
        <v>760884</v>
      </c>
      <c r="M5" s="100">
        <f t="shared" si="1"/>
        <v>811715.85199999996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174654</v>
      </c>
      <c r="F6" s="79">
        <v>252294</v>
      </c>
      <c r="G6" s="79">
        <v>394084</v>
      </c>
      <c r="H6" s="80">
        <v>206984</v>
      </c>
      <c r="I6" s="79">
        <v>373093</v>
      </c>
      <c r="J6" s="81">
        <v>394657</v>
      </c>
      <c r="K6" s="79">
        <v>469334</v>
      </c>
      <c r="L6" s="79">
        <v>610762</v>
      </c>
      <c r="M6" s="79">
        <v>643737.38599999994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43664</v>
      </c>
      <c r="F7" s="93">
        <v>63074</v>
      </c>
      <c r="G7" s="93">
        <v>11200</v>
      </c>
      <c r="H7" s="94">
        <v>43899</v>
      </c>
      <c r="I7" s="93">
        <v>43899</v>
      </c>
      <c r="J7" s="95">
        <v>15991</v>
      </c>
      <c r="K7" s="93">
        <v>97655</v>
      </c>
      <c r="L7" s="93">
        <v>150122</v>
      </c>
      <c r="M7" s="93">
        <v>167978.46599999999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68177</v>
      </c>
      <c r="F8" s="100">
        <f t="shared" ref="F8:M8" si="2">SUM(F9:F46)</f>
        <v>14177</v>
      </c>
      <c r="G8" s="100">
        <f t="shared" si="2"/>
        <v>57425</v>
      </c>
      <c r="H8" s="101">
        <f t="shared" si="2"/>
        <v>241739</v>
      </c>
      <c r="I8" s="100">
        <f t="shared" si="2"/>
        <v>143739</v>
      </c>
      <c r="J8" s="102">
        <f t="shared" si="2"/>
        <v>95378</v>
      </c>
      <c r="K8" s="100">
        <f t="shared" si="2"/>
        <v>52980</v>
      </c>
      <c r="L8" s="100">
        <f t="shared" si="2"/>
        <v>63920</v>
      </c>
      <c r="M8" s="100">
        <f t="shared" si="2"/>
        <v>56801.759999999995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8483</v>
      </c>
      <c r="F9" s="79">
        <v>609</v>
      </c>
      <c r="G9" s="79">
        <v>1359</v>
      </c>
      <c r="H9" s="80">
        <v>0</v>
      </c>
      <c r="I9" s="79">
        <v>0</v>
      </c>
      <c r="J9" s="81">
        <v>2038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864</v>
      </c>
      <c r="I10" s="86">
        <v>864</v>
      </c>
      <c r="J10" s="88">
        <v>0</v>
      </c>
      <c r="K10" s="86">
        <v>890</v>
      </c>
      <c r="L10" s="86">
        <v>921</v>
      </c>
      <c r="M10" s="86">
        <v>969.81299999999999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2357</v>
      </c>
      <c r="F11" s="86">
        <v>0</v>
      </c>
      <c r="G11" s="86">
        <v>0</v>
      </c>
      <c r="H11" s="87">
        <v>78198</v>
      </c>
      <c r="I11" s="86">
        <v>8198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1640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</v>
      </c>
      <c r="F14" s="86">
        <v>32</v>
      </c>
      <c r="G14" s="86">
        <v>80</v>
      </c>
      <c r="H14" s="87">
        <v>4737</v>
      </c>
      <c r="I14" s="86">
        <v>4737</v>
      </c>
      <c r="J14" s="88">
        <v>1735</v>
      </c>
      <c r="K14" s="86">
        <v>0</v>
      </c>
      <c r="L14" s="86">
        <v>5050</v>
      </c>
      <c r="M14" s="86">
        <v>1049.6500000000001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20880</v>
      </c>
      <c r="I16" s="86">
        <v>15880</v>
      </c>
      <c r="J16" s="88">
        <v>5087</v>
      </c>
      <c r="K16" s="86">
        <v>5000</v>
      </c>
      <c r="L16" s="86">
        <v>5000</v>
      </c>
      <c r="M16" s="86">
        <v>5265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2385</v>
      </c>
      <c r="I17" s="86">
        <v>2385</v>
      </c>
      <c r="J17" s="88">
        <v>1225</v>
      </c>
      <c r="K17" s="86">
        <v>2457</v>
      </c>
      <c r="L17" s="86">
        <v>2543</v>
      </c>
      <c r="M17" s="86">
        <v>2677.779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6</v>
      </c>
      <c r="F22" s="86">
        <v>0</v>
      </c>
      <c r="G22" s="86">
        <v>2500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2135</v>
      </c>
      <c r="I23" s="86">
        <v>2135</v>
      </c>
      <c r="J23" s="88">
        <v>158</v>
      </c>
      <c r="K23" s="86">
        <v>1000</v>
      </c>
      <c r="L23" s="86">
        <v>1000</v>
      </c>
      <c r="M23" s="86">
        <v>1053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1585</v>
      </c>
      <c r="I25" s="86">
        <v>1585</v>
      </c>
      <c r="J25" s="88">
        <v>35</v>
      </c>
      <c r="K25" s="86">
        <v>1633</v>
      </c>
      <c r="L25" s="86">
        <v>1690</v>
      </c>
      <c r="M25" s="86">
        <v>1779.57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</v>
      </c>
      <c r="F29" s="86">
        <v>1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39239</v>
      </c>
      <c r="F31" s="86">
        <v>0</v>
      </c>
      <c r="G31" s="86">
        <v>40064</v>
      </c>
      <c r="H31" s="87">
        <v>91392</v>
      </c>
      <c r="I31" s="86">
        <v>71392</v>
      </c>
      <c r="J31" s="88">
        <v>65544</v>
      </c>
      <c r="K31" s="86">
        <v>25000</v>
      </c>
      <c r="L31" s="86">
        <v>25000</v>
      </c>
      <c r="M31" s="86">
        <v>25000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2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81</v>
      </c>
      <c r="F37" s="86">
        <v>197</v>
      </c>
      <c r="G37" s="86">
        <v>552</v>
      </c>
      <c r="H37" s="87">
        <v>2741</v>
      </c>
      <c r="I37" s="86">
        <v>2741</v>
      </c>
      <c r="J37" s="88">
        <v>1155</v>
      </c>
      <c r="K37" s="86">
        <v>1700</v>
      </c>
      <c r="L37" s="86">
        <v>1200</v>
      </c>
      <c r="M37" s="86">
        <v>1263.5999999999999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528</v>
      </c>
      <c r="F38" s="86">
        <v>172</v>
      </c>
      <c r="G38" s="86">
        <v>1380</v>
      </c>
      <c r="H38" s="87">
        <v>3798</v>
      </c>
      <c r="I38" s="86">
        <v>3798</v>
      </c>
      <c r="J38" s="88">
        <v>2532</v>
      </c>
      <c r="K38" s="86">
        <v>2000</v>
      </c>
      <c r="L38" s="86">
        <v>4191</v>
      </c>
      <c r="M38" s="86">
        <v>2000.1229999999996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59</v>
      </c>
      <c r="F39" s="86">
        <v>41</v>
      </c>
      <c r="G39" s="86">
        <v>118</v>
      </c>
      <c r="H39" s="87">
        <v>0</v>
      </c>
      <c r="I39" s="86">
        <v>0</v>
      </c>
      <c r="J39" s="88">
        <v>115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3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62</v>
      </c>
      <c r="G41" s="86">
        <v>116</v>
      </c>
      <c r="H41" s="87">
        <v>3302</v>
      </c>
      <c r="I41" s="86">
        <v>3302</v>
      </c>
      <c r="J41" s="88">
        <v>1121</v>
      </c>
      <c r="K41" s="86">
        <v>1000</v>
      </c>
      <c r="L41" s="86">
        <v>1500</v>
      </c>
      <c r="M41" s="86">
        <v>1099.4999999999998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5821</v>
      </c>
      <c r="F42" s="86">
        <v>8422</v>
      </c>
      <c r="G42" s="86">
        <v>4843</v>
      </c>
      <c r="H42" s="87">
        <v>1799</v>
      </c>
      <c r="I42" s="86">
        <v>1799</v>
      </c>
      <c r="J42" s="88">
        <v>4249</v>
      </c>
      <c r="K42" s="86">
        <v>0</v>
      </c>
      <c r="L42" s="86">
        <v>1918</v>
      </c>
      <c r="M42" s="86">
        <v>-0.34600000000023101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11288</v>
      </c>
      <c r="F43" s="86">
        <v>3909</v>
      </c>
      <c r="G43" s="86">
        <v>6255</v>
      </c>
      <c r="H43" s="87">
        <v>12923</v>
      </c>
      <c r="I43" s="86">
        <v>12923</v>
      </c>
      <c r="J43" s="88">
        <v>6417</v>
      </c>
      <c r="K43" s="86">
        <v>5000</v>
      </c>
      <c r="L43" s="86">
        <v>5000</v>
      </c>
      <c r="M43" s="86">
        <v>5265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291</v>
      </c>
      <c r="F44" s="86">
        <v>467</v>
      </c>
      <c r="G44" s="86">
        <v>153</v>
      </c>
      <c r="H44" s="87">
        <v>6500</v>
      </c>
      <c r="I44" s="86">
        <v>6500</v>
      </c>
      <c r="J44" s="88">
        <v>1349</v>
      </c>
      <c r="K44" s="86">
        <v>7300</v>
      </c>
      <c r="L44" s="86">
        <v>8907</v>
      </c>
      <c r="M44" s="86">
        <v>9379.0709999999999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17</v>
      </c>
      <c r="F45" s="86">
        <v>260</v>
      </c>
      <c r="G45" s="86">
        <v>5</v>
      </c>
      <c r="H45" s="87">
        <v>8500</v>
      </c>
      <c r="I45" s="86">
        <v>5500</v>
      </c>
      <c r="J45" s="88">
        <v>978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334</v>
      </c>
      <c r="F51" s="72">
        <f t="shared" ref="F51:M51" si="4">F52+F59+F62+F63+F64+F72+F73</f>
        <v>16080</v>
      </c>
      <c r="G51" s="72">
        <f t="shared" si="4"/>
        <v>158</v>
      </c>
      <c r="H51" s="73">
        <f t="shared" si="4"/>
        <v>67865</v>
      </c>
      <c r="I51" s="72">
        <f t="shared" si="4"/>
        <v>0</v>
      </c>
      <c r="J51" s="74">
        <f t="shared" si="4"/>
        <v>126</v>
      </c>
      <c r="K51" s="72">
        <f t="shared" si="4"/>
        <v>31499</v>
      </c>
      <c r="L51" s="72">
        <f t="shared" si="4"/>
        <v>30616</v>
      </c>
      <c r="M51" s="72">
        <f t="shared" si="4"/>
        <v>32238.647999999997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15914</v>
      </c>
      <c r="G72" s="86">
        <v>13</v>
      </c>
      <c r="H72" s="87">
        <v>67865</v>
      </c>
      <c r="I72" s="86">
        <v>0</v>
      </c>
      <c r="J72" s="88">
        <v>0</v>
      </c>
      <c r="K72" s="86">
        <v>31499</v>
      </c>
      <c r="L72" s="86">
        <v>30616</v>
      </c>
      <c r="M72" s="86">
        <v>32238.647999999997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334</v>
      </c>
      <c r="F73" s="86">
        <f t="shared" ref="F73:M73" si="12">SUM(F74:F75)</f>
        <v>166</v>
      </c>
      <c r="G73" s="86">
        <f t="shared" si="12"/>
        <v>145</v>
      </c>
      <c r="H73" s="87">
        <f t="shared" si="12"/>
        <v>0</v>
      </c>
      <c r="I73" s="86">
        <f t="shared" si="12"/>
        <v>0</v>
      </c>
      <c r="J73" s="88">
        <f t="shared" si="12"/>
        <v>126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334</v>
      </c>
      <c r="F74" s="79">
        <v>166</v>
      </c>
      <c r="G74" s="79">
        <v>145</v>
      </c>
      <c r="H74" s="80">
        <v>0</v>
      </c>
      <c r="I74" s="79">
        <v>0</v>
      </c>
      <c r="J74" s="81">
        <v>126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325</v>
      </c>
      <c r="I77" s="72">
        <f t="shared" si="13"/>
        <v>325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325</v>
      </c>
      <c r="I81" s="86">
        <f t="shared" si="15"/>
        <v>325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325</v>
      </c>
      <c r="I83" s="93">
        <v>325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286829</v>
      </c>
      <c r="F92" s="46">
        <f t="shared" ref="F92:M92" si="16">F4+F51+F77+F90</f>
        <v>345625</v>
      </c>
      <c r="G92" s="46">
        <f t="shared" si="16"/>
        <v>462867</v>
      </c>
      <c r="H92" s="47">
        <f t="shared" si="16"/>
        <v>560812</v>
      </c>
      <c r="I92" s="46">
        <f t="shared" si="16"/>
        <v>561056</v>
      </c>
      <c r="J92" s="48">
        <f t="shared" si="16"/>
        <v>506152</v>
      </c>
      <c r="K92" s="46">
        <f t="shared" si="16"/>
        <v>651468</v>
      </c>
      <c r="L92" s="46">
        <f t="shared" si="16"/>
        <v>855420</v>
      </c>
      <c r="M92" s="46">
        <f t="shared" si="16"/>
        <v>900756.26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122</v>
      </c>
      <c r="F3" s="17" t="s">
        <v>124</v>
      </c>
      <c r="G3" s="17" t="s">
        <v>127</v>
      </c>
      <c r="H3" s="173" t="s">
        <v>123</v>
      </c>
      <c r="I3" s="174"/>
      <c r="J3" s="175"/>
      <c r="K3" s="17" t="s">
        <v>130</v>
      </c>
      <c r="L3" s="17" t="s">
        <v>129</v>
      </c>
      <c r="M3" s="17" t="s">
        <v>128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83947</v>
      </c>
      <c r="F4" s="72">
        <f t="shared" ref="F4:M4" si="0">F5+F8+F47</f>
        <v>100346</v>
      </c>
      <c r="G4" s="72">
        <f t="shared" si="0"/>
        <v>253554</v>
      </c>
      <c r="H4" s="73">
        <f t="shared" si="0"/>
        <v>211300</v>
      </c>
      <c r="I4" s="72">
        <f t="shared" si="0"/>
        <v>211300</v>
      </c>
      <c r="J4" s="74">
        <f t="shared" si="0"/>
        <v>170988</v>
      </c>
      <c r="K4" s="72">
        <f t="shared" si="0"/>
        <v>149412</v>
      </c>
      <c r="L4" s="72">
        <f t="shared" si="0"/>
        <v>206764</v>
      </c>
      <c r="M4" s="72">
        <f t="shared" si="0"/>
        <v>95553.491999999998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0</v>
      </c>
      <c r="F5" s="100">
        <f t="shared" ref="F5:M5" si="1">SUM(F6:F7)</f>
        <v>0</v>
      </c>
      <c r="G5" s="100">
        <f t="shared" si="1"/>
        <v>0</v>
      </c>
      <c r="H5" s="101">
        <f t="shared" si="1"/>
        <v>0</v>
      </c>
      <c r="I5" s="100">
        <f t="shared" si="1"/>
        <v>0</v>
      </c>
      <c r="J5" s="102">
        <f t="shared" si="1"/>
        <v>0</v>
      </c>
      <c r="K5" s="100">
        <f t="shared" si="1"/>
        <v>0</v>
      </c>
      <c r="L5" s="100">
        <f t="shared" si="1"/>
        <v>0</v>
      </c>
      <c r="M5" s="100">
        <f t="shared" si="1"/>
        <v>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0</v>
      </c>
      <c r="F6" s="79">
        <v>0</v>
      </c>
      <c r="G6" s="79">
        <v>0</v>
      </c>
      <c r="H6" s="80">
        <v>0</v>
      </c>
      <c r="I6" s="79">
        <v>0</v>
      </c>
      <c r="J6" s="81">
        <v>0</v>
      </c>
      <c r="K6" s="79">
        <v>0</v>
      </c>
      <c r="L6" s="79">
        <v>0</v>
      </c>
      <c r="M6" s="79">
        <v>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83947</v>
      </c>
      <c r="F8" s="100">
        <f t="shared" ref="F8:M8" si="2">SUM(F9:F46)</f>
        <v>100346</v>
      </c>
      <c r="G8" s="100">
        <f t="shared" si="2"/>
        <v>253554</v>
      </c>
      <c r="H8" s="101">
        <f t="shared" si="2"/>
        <v>211300</v>
      </c>
      <c r="I8" s="100">
        <f t="shared" si="2"/>
        <v>211300</v>
      </c>
      <c r="J8" s="102">
        <f t="shared" si="2"/>
        <v>170988</v>
      </c>
      <c r="K8" s="100">
        <f t="shared" si="2"/>
        <v>149412</v>
      </c>
      <c r="L8" s="100">
        <f t="shared" si="2"/>
        <v>206764</v>
      </c>
      <c r="M8" s="100">
        <f t="shared" si="2"/>
        <v>95553.491999999998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17728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83947</v>
      </c>
      <c r="F40" s="86">
        <v>100346</v>
      </c>
      <c r="G40" s="86">
        <v>253554</v>
      </c>
      <c r="H40" s="87">
        <v>211300</v>
      </c>
      <c r="I40" s="86">
        <v>211300</v>
      </c>
      <c r="J40" s="88">
        <v>153260</v>
      </c>
      <c r="K40" s="86">
        <v>149412</v>
      </c>
      <c r="L40" s="86">
        <v>206764</v>
      </c>
      <c r="M40" s="86">
        <v>95553.491999999998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0</v>
      </c>
      <c r="G42" s="86">
        <v>0</v>
      </c>
      <c r="H42" s="87">
        <v>0</v>
      </c>
      <c r="I42" s="86">
        <v>0</v>
      </c>
      <c r="J42" s="88">
        <v>0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1836296</v>
      </c>
      <c r="F77" s="72">
        <f t="shared" ref="F77:M77" si="13">F78+F81+F84+F85+F86+F87+F88</f>
        <v>2097737</v>
      </c>
      <c r="G77" s="72">
        <f t="shared" si="13"/>
        <v>2442475</v>
      </c>
      <c r="H77" s="73">
        <f t="shared" si="13"/>
        <v>2380118</v>
      </c>
      <c r="I77" s="72">
        <f t="shared" si="13"/>
        <v>2387692</v>
      </c>
      <c r="J77" s="74">
        <f t="shared" si="13"/>
        <v>2387692</v>
      </c>
      <c r="K77" s="72">
        <f t="shared" si="13"/>
        <v>2572937</v>
      </c>
      <c r="L77" s="72">
        <f t="shared" si="13"/>
        <v>3287050</v>
      </c>
      <c r="M77" s="72">
        <f t="shared" si="13"/>
        <v>1684854.696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1836296</v>
      </c>
      <c r="F78" s="100">
        <f t="shared" ref="F78:M78" si="14">SUM(F79:F80)</f>
        <v>2097737</v>
      </c>
      <c r="G78" s="100">
        <f t="shared" si="14"/>
        <v>2442475</v>
      </c>
      <c r="H78" s="101">
        <f t="shared" si="14"/>
        <v>2380118</v>
      </c>
      <c r="I78" s="100">
        <f t="shared" si="14"/>
        <v>2387692</v>
      </c>
      <c r="J78" s="102">
        <f t="shared" si="14"/>
        <v>2387692</v>
      </c>
      <c r="K78" s="100">
        <f t="shared" si="14"/>
        <v>2572937</v>
      </c>
      <c r="L78" s="100">
        <f t="shared" si="14"/>
        <v>3287050</v>
      </c>
      <c r="M78" s="100">
        <f t="shared" si="14"/>
        <v>1684854.696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1836296</v>
      </c>
      <c r="F79" s="79">
        <v>2097737</v>
      </c>
      <c r="G79" s="79">
        <v>2442475</v>
      </c>
      <c r="H79" s="80">
        <v>2365118</v>
      </c>
      <c r="I79" s="79">
        <v>2372692</v>
      </c>
      <c r="J79" s="81">
        <v>2387692</v>
      </c>
      <c r="K79" s="79">
        <v>2557937</v>
      </c>
      <c r="L79" s="79">
        <v>3287050</v>
      </c>
      <c r="M79" s="79">
        <v>1684854.696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15000</v>
      </c>
      <c r="I80" s="93">
        <v>15000</v>
      </c>
      <c r="J80" s="95">
        <v>0</v>
      </c>
      <c r="K80" s="93">
        <v>15000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1920243</v>
      </c>
      <c r="F92" s="46">
        <f t="shared" ref="F92:M92" si="16">F4+F51+F77+F90</f>
        <v>2198083</v>
      </c>
      <c r="G92" s="46">
        <f t="shared" si="16"/>
        <v>2696029</v>
      </c>
      <c r="H92" s="47">
        <f t="shared" si="16"/>
        <v>2591418</v>
      </c>
      <c r="I92" s="46">
        <f t="shared" si="16"/>
        <v>2598992</v>
      </c>
      <c r="J92" s="48">
        <f t="shared" si="16"/>
        <v>2558680</v>
      </c>
      <c r="K92" s="46">
        <f t="shared" si="16"/>
        <v>2722349</v>
      </c>
      <c r="L92" s="46">
        <f t="shared" si="16"/>
        <v>3493814</v>
      </c>
      <c r="M92" s="46">
        <f t="shared" si="16"/>
        <v>1780408.1880000001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210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122</v>
      </c>
      <c r="F3" s="17" t="s">
        <v>124</v>
      </c>
      <c r="G3" s="17" t="s">
        <v>127</v>
      </c>
      <c r="H3" s="173" t="s">
        <v>123</v>
      </c>
      <c r="I3" s="174"/>
      <c r="J3" s="175"/>
      <c r="K3" s="17" t="s">
        <v>130</v>
      </c>
      <c r="L3" s="17" t="s">
        <v>129</v>
      </c>
      <c r="M3" s="17" t="s">
        <v>128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450323</v>
      </c>
      <c r="F4" s="72">
        <f t="shared" ref="F4:M4" si="0">F5+F8+F47</f>
        <v>558845</v>
      </c>
      <c r="G4" s="72">
        <f t="shared" si="0"/>
        <v>474646</v>
      </c>
      <c r="H4" s="73">
        <f t="shared" si="0"/>
        <v>648359</v>
      </c>
      <c r="I4" s="72">
        <f t="shared" si="0"/>
        <v>619359</v>
      </c>
      <c r="J4" s="74">
        <f t="shared" si="0"/>
        <v>615968</v>
      </c>
      <c r="K4" s="72">
        <f t="shared" si="0"/>
        <v>657244</v>
      </c>
      <c r="L4" s="72">
        <f t="shared" si="0"/>
        <v>826536</v>
      </c>
      <c r="M4" s="72">
        <f t="shared" si="0"/>
        <v>870342.40800000005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224973</v>
      </c>
      <c r="F5" s="100">
        <f t="shared" ref="F5:M5" si="1">SUM(F6:F7)</f>
        <v>280869</v>
      </c>
      <c r="G5" s="100">
        <f t="shared" si="1"/>
        <v>258639</v>
      </c>
      <c r="H5" s="101">
        <f t="shared" si="1"/>
        <v>316133</v>
      </c>
      <c r="I5" s="100">
        <f t="shared" si="1"/>
        <v>316133</v>
      </c>
      <c r="J5" s="102">
        <f t="shared" si="1"/>
        <v>361626.5</v>
      </c>
      <c r="K5" s="100">
        <f t="shared" si="1"/>
        <v>392976</v>
      </c>
      <c r="L5" s="100">
        <f t="shared" si="1"/>
        <v>509025</v>
      </c>
      <c r="M5" s="100">
        <f t="shared" si="1"/>
        <v>603279.32499999995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179978</v>
      </c>
      <c r="F6" s="79">
        <v>224695</v>
      </c>
      <c r="G6" s="79">
        <v>249538</v>
      </c>
      <c r="H6" s="80">
        <v>278324</v>
      </c>
      <c r="I6" s="79">
        <v>278324</v>
      </c>
      <c r="J6" s="81">
        <v>354762.5</v>
      </c>
      <c r="K6" s="79">
        <v>341740</v>
      </c>
      <c r="L6" s="79">
        <v>421338</v>
      </c>
      <c r="M6" s="79">
        <v>497488.91399999999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44995</v>
      </c>
      <c r="F7" s="93">
        <v>56174</v>
      </c>
      <c r="G7" s="93">
        <v>9101</v>
      </c>
      <c r="H7" s="94">
        <v>37809</v>
      </c>
      <c r="I7" s="93">
        <v>37809</v>
      </c>
      <c r="J7" s="95">
        <v>6864</v>
      </c>
      <c r="K7" s="93">
        <v>51236</v>
      </c>
      <c r="L7" s="93">
        <v>87687</v>
      </c>
      <c r="M7" s="93">
        <v>105790.41099999999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225348</v>
      </c>
      <c r="F8" s="100">
        <f t="shared" ref="F8:M8" si="2">SUM(F9:F46)</f>
        <v>277976</v>
      </c>
      <c r="G8" s="100">
        <f t="shared" si="2"/>
        <v>216007</v>
      </c>
      <c r="H8" s="101">
        <f t="shared" si="2"/>
        <v>332226</v>
      </c>
      <c r="I8" s="100">
        <f t="shared" si="2"/>
        <v>303226</v>
      </c>
      <c r="J8" s="102">
        <f t="shared" si="2"/>
        <v>254341.5</v>
      </c>
      <c r="K8" s="100">
        <f t="shared" si="2"/>
        <v>264268</v>
      </c>
      <c r="L8" s="100">
        <f t="shared" si="2"/>
        <v>317511</v>
      </c>
      <c r="M8" s="100">
        <f t="shared" si="2"/>
        <v>267063.08300000004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98</v>
      </c>
      <c r="F9" s="79">
        <v>318</v>
      </c>
      <c r="G9" s="79">
        <v>721</v>
      </c>
      <c r="H9" s="80">
        <v>0</v>
      </c>
      <c r="I9" s="79">
        <v>0</v>
      </c>
      <c r="J9" s="81">
        <v>514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81</v>
      </c>
      <c r="G10" s="86">
        <v>0</v>
      </c>
      <c r="H10" s="87">
        <v>824</v>
      </c>
      <c r="I10" s="86">
        <v>824</v>
      </c>
      <c r="J10" s="88">
        <v>307</v>
      </c>
      <c r="K10" s="86">
        <v>849</v>
      </c>
      <c r="L10" s="86">
        <v>870</v>
      </c>
      <c r="M10" s="86">
        <v>916.1099999999999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100</v>
      </c>
      <c r="F11" s="86">
        <v>45</v>
      </c>
      <c r="G11" s="86">
        <v>21</v>
      </c>
      <c r="H11" s="87">
        <v>5920</v>
      </c>
      <c r="I11" s="86">
        <v>3920</v>
      </c>
      <c r="J11" s="88">
        <v>1898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33100</v>
      </c>
      <c r="F14" s="86">
        <v>38732</v>
      </c>
      <c r="G14" s="86">
        <v>29328</v>
      </c>
      <c r="H14" s="87">
        <v>37743</v>
      </c>
      <c r="I14" s="86">
        <v>32743</v>
      </c>
      <c r="J14" s="88">
        <v>16515</v>
      </c>
      <c r="K14" s="86">
        <v>24175</v>
      </c>
      <c r="L14" s="86">
        <v>33983</v>
      </c>
      <c r="M14" s="86">
        <v>36226.099000000002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1345</v>
      </c>
      <c r="F15" s="86">
        <v>319</v>
      </c>
      <c r="G15" s="86">
        <v>92</v>
      </c>
      <c r="H15" s="87">
        <v>0</v>
      </c>
      <c r="I15" s="86">
        <v>0</v>
      </c>
      <c r="J15" s="88">
        <v>51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5610</v>
      </c>
      <c r="F16" s="86">
        <v>1530</v>
      </c>
      <c r="G16" s="86">
        <v>3184</v>
      </c>
      <c r="H16" s="87">
        <v>18104</v>
      </c>
      <c r="I16" s="86">
        <v>18104</v>
      </c>
      <c r="J16" s="88">
        <v>14685</v>
      </c>
      <c r="K16" s="86">
        <v>20000</v>
      </c>
      <c r="L16" s="86">
        <v>30000</v>
      </c>
      <c r="M16" s="86">
        <v>21060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48</v>
      </c>
      <c r="F22" s="86">
        <v>135</v>
      </c>
      <c r="G22" s="86">
        <v>22</v>
      </c>
      <c r="H22" s="87">
        <v>0</v>
      </c>
      <c r="I22" s="86">
        <v>0</v>
      </c>
      <c r="J22" s="88">
        <v>138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10163</v>
      </c>
      <c r="F23" s="86">
        <v>7279</v>
      </c>
      <c r="G23" s="86">
        <v>8766</v>
      </c>
      <c r="H23" s="87">
        <v>7376</v>
      </c>
      <c r="I23" s="86">
        <v>5376</v>
      </c>
      <c r="J23" s="88">
        <v>1077</v>
      </c>
      <c r="K23" s="86">
        <v>5000</v>
      </c>
      <c r="L23" s="86">
        <v>5000</v>
      </c>
      <c r="M23" s="86">
        <v>5265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24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18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38</v>
      </c>
      <c r="F30" s="86">
        <v>340</v>
      </c>
      <c r="G30" s="86">
        <v>1158</v>
      </c>
      <c r="H30" s="87">
        <v>0</v>
      </c>
      <c r="I30" s="86">
        <v>0</v>
      </c>
      <c r="J30" s="88">
        <v>104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63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2</v>
      </c>
      <c r="G33" s="86">
        <v>2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1600</v>
      </c>
      <c r="F37" s="86">
        <v>1335</v>
      </c>
      <c r="G37" s="86">
        <v>696</v>
      </c>
      <c r="H37" s="87">
        <v>15588</v>
      </c>
      <c r="I37" s="86">
        <v>15588</v>
      </c>
      <c r="J37" s="88">
        <v>1012</v>
      </c>
      <c r="K37" s="86">
        <v>10000</v>
      </c>
      <c r="L37" s="86">
        <v>10000</v>
      </c>
      <c r="M37" s="86">
        <v>10530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56154</v>
      </c>
      <c r="F38" s="86">
        <v>101821</v>
      </c>
      <c r="G38" s="86">
        <v>86522</v>
      </c>
      <c r="H38" s="87">
        <v>106123</v>
      </c>
      <c r="I38" s="86">
        <v>86123</v>
      </c>
      <c r="J38" s="88">
        <v>98982.5</v>
      </c>
      <c r="K38" s="86">
        <v>100000</v>
      </c>
      <c r="L38" s="86">
        <v>108289</v>
      </c>
      <c r="M38" s="86">
        <v>74448.316999999995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39980</v>
      </c>
      <c r="F39" s="86">
        <v>43276</v>
      </c>
      <c r="G39" s="86">
        <v>14229</v>
      </c>
      <c r="H39" s="87">
        <v>18049</v>
      </c>
      <c r="I39" s="86">
        <v>18049</v>
      </c>
      <c r="J39" s="88">
        <v>984</v>
      </c>
      <c r="K39" s="86">
        <v>20000</v>
      </c>
      <c r="L39" s="86">
        <v>19996</v>
      </c>
      <c r="M39" s="86">
        <v>19999.788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6454</v>
      </c>
      <c r="F40" s="86">
        <v>9234</v>
      </c>
      <c r="G40" s="86">
        <v>6614</v>
      </c>
      <c r="H40" s="87">
        <v>14918</v>
      </c>
      <c r="I40" s="86">
        <v>14918</v>
      </c>
      <c r="J40" s="88">
        <v>14918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89</v>
      </c>
      <c r="F41" s="86">
        <v>1067</v>
      </c>
      <c r="G41" s="86">
        <v>689</v>
      </c>
      <c r="H41" s="87">
        <v>37127</v>
      </c>
      <c r="I41" s="86">
        <v>37127</v>
      </c>
      <c r="J41" s="88">
        <v>13413</v>
      </c>
      <c r="K41" s="86">
        <v>25000</v>
      </c>
      <c r="L41" s="86">
        <v>30000</v>
      </c>
      <c r="M41" s="86">
        <v>25399.999999999996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47263</v>
      </c>
      <c r="F42" s="86">
        <v>58031</v>
      </c>
      <c r="G42" s="86">
        <v>57314</v>
      </c>
      <c r="H42" s="87">
        <v>40956</v>
      </c>
      <c r="I42" s="86">
        <v>40956</v>
      </c>
      <c r="J42" s="88">
        <v>59149</v>
      </c>
      <c r="K42" s="86">
        <v>45000</v>
      </c>
      <c r="L42" s="86">
        <v>62083</v>
      </c>
      <c r="M42" s="86">
        <v>50000.398999999998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246</v>
      </c>
      <c r="F43" s="86">
        <v>0</v>
      </c>
      <c r="G43" s="86">
        <v>0</v>
      </c>
      <c r="H43" s="87">
        <v>0</v>
      </c>
      <c r="I43" s="86">
        <v>0</v>
      </c>
      <c r="J43" s="88">
        <v>2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14280</v>
      </c>
      <c r="F44" s="86">
        <v>4168</v>
      </c>
      <c r="G44" s="86">
        <v>4267</v>
      </c>
      <c r="H44" s="87">
        <v>9238</v>
      </c>
      <c r="I44" s="86">
        <v>9238</v>
      </c>
      <c r="J44" s="88">
        <v>8168</v>
      </c>
      <c r="K44" s="86">
        <v>10055</v>
      </c>
      <c r="L44" s="86">
        <v>10756</v>
      </c>
      <c r="M44" s="86">
        <v>11326.067999999999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8717</v>
      </c>
      <c r="F45" s="86">
        <v>10263</v>
      </c>
      <c r="G45" s="86">
        <v>2358</v>
      </c>
      <c r="H45" s="87">
        <v>20260</v>
      </c>
      <c r="I45" s="86">
        <v>20260</v>
      </c>
      <c r="J45" s="88">
        <v>22406</v>
      </c>
      <c r="K45" s="86">
        <v>4189</v>
      </c>
      <c r="L45" s="86">
        <v>6534</v>
      </c>
      <c r="M45" s="86">
        <v>11891.302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2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2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17145</v>
      </c>
      <c r="F51" s="72">
        <f t="shared" ref="F51:M51" si="4">F52+F59+F62+F63+F64+F72+F73</f>
        <v>19612</v>
      </c>
      <c r="G51" s="72">
        <f t="shared" si="4"/>
        <v>19947</v>
      </c>
      <c r="H51" s="73">
        <f t="shared" si="4"/>
        <v>20981</v>
      </c>
      <c r="I51" s="72">
        <f t="shared" si="4"/>
        <v>20981</v>
      </c>
      <c r="J51" s="74">
        <f t="shared" si="4"/>
        <v>22742</v>
      </c>
      <c r="K51" s="72">
        <f t="shared" si="4"/>
        <v>22030</v>
      </c>
      <c r="L51" s="72">
        <f t="shared" si="4"/>
        <v>24098</v>
      </c>
      <c r="M51" s="72">
        <f t="shared" si="4"/>
        <v>25375.194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16552</v>
      </c>
      <c r="F59" s="100">
        <f t="shared" ref="F59:M59" si="8">SUM(F60:F61)</f>
        <v>18944</v>
      </c>
      <c r="G59" s="100">
        <f t="shared" si="8"/>
        <v>19891</v>
      </c>
      <c r="H59" s="101">
        <f t="shared" si="8"/>
        <v>20981</v>
      </c>
      <c r="I59" s="100">
        <f t="shared" si="8"/>
        <v>20981</v>
      </c>
      <c r="J59" s="102">
        <f t="shared" si="8"/>
        <v>22491</v>
      </c>
      <c r="K59" s="100">
        <f t="shared" si="8"/>
        <v>22030</v>
      </c>
      <c r="L59" s="100">
        <f t="shared" si="8"/>
        <v>24098</v>
      </c>
      <c r="M59" s="100">
        <f t="shared" si="8"/>
        <v>25375.194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16552</v>
      </c>
      <c r="F61" s="93">
        <v>18944</v>
      </c>
      <c r="G61" s="93">
        <v>19891</v>
      </c>
      <c r="H61" s="94">
        <v>20981</v>
      </c>
      <c r="I61" s="93">
        <v>20981</v>
      </c>
      <c r="J61" s="95">
        <v>22491</v>
      </c>
      <c r="K61" s="93">
        <v>22030</v>
      </c>
      <c r="L61" s="93">
        <v>24098</v>
      </c>
      <c r="M61" s="93">
        <v>25375.194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593</v>
      </c>
      <c r="F73" s="86">
        <f t="shared" ref="F73:M73" si="12">SUM(F74:F75)</f>
        <v>668</v>
      </c>
      <c r="G73" s="86">
        <f t="shared" si="12"/>
        <v>56</v>
      </c>
      <c r="H73" s="87">
        <f t="shared" si="12"/>
        <v>0</v>
      </c>
      <c r="I73" s="86">
        <f t="shared" si="12"/>
        <v>0</v>
      </c>
      <c r="J73" s="88">
        <f t="shared" si="12"/>
        <v>251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593</v>
      </c>
      <c r="F74" s="79">
        <v>668</v>
      </c>
      <c r="G74" s="79">
        <v>56</v>
      </c>
      <c r="H74" s="80">
        <v>0</v>
      </c>
      <c r="I74" s="79">
        <v>0</v>
      </c>
      <c r="J74" s="81">
        <v>251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86</v>
      </c>
      <c r="F77" s="72">
        <f t="shared" ref="F77:M77" si="13">F78+F81+F84+F85+F86+F87+F88</f>
        <v>244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252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37</v>
      </c>
      <c r="F78" s="100">
        <f t="shared" ref="F78:M78" si="14">SUM(F79:F80)</f>
        <v>51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37</v>
      </c>
      <c r="F79" s="79">
        <v>51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49</v>
      </c>
      <c r="F81" s="86">
        <f t="shared" ref="F81:M81" si="15">SUM(F82:F83)</f>
        <v>193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252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49</v>
      </c>
      <c r="F83" s="93">
        <v>193</v>
      </c>
      <c r="G83" s="93">
        <v>0</v>
      </c>
      <c r="H83" s="94">
        <v>0</v>
      </c>
      <c r="I83" s="93">
        <v>0</v>
      </c>
      <c r="J83" s="95">
        <v>252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467554</v>
      </c>
      <c r="F92" s="46">
        <f t="shared" ref="F92:M92" si="16">F4+F51+F77+F90</f>
        <v>578701</v>
      </c>
      <c r="G92" s="46">
        <f t="shared" si="16"/>
        <v>494593</v>
      </c>
      <c r="H92" s="47">
        <f t="shared" si="16"/>
        <v>669340</v>
      </c>
      <c r="I92" s="46">
        <f t="shared" si="16"/>
        <v>640340</v>
      </c>
      <c r="J92" s="48">
        <f t="shared" si="16"/>
        <v>638962</v>
      </c>
      <c r="K92" s="46">
        <f t="shared" si="16"/>
        <v>679274</v>
      </c>
      <c r="L92" s="46">
        <f t="shared" si="16"/>
        <v>850634</v>
      </c>
      <c r="M92" s="46">
        <f t="shared" si="16"/>
        <v>895717.60200000007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122</v>
      </c>
      <c r="D3" s="17" t="s">
        <v>124</v>
      </c>
      <c r="E3" s="17" t="s">
        <v>127</v>
      </c>
      <c r="F3" s="173" t="s">
        <v>123</v>
      </c>
      <c r="G3" s="174"/>
      <c r="H3" s="175"/>
      <c r="I3" s="17" t="s">
        <v>130</v>
      </c>
      <c r="J3" s="17" t="s">
        <v>129</v>
      </c>
      <c r="K3" s="17" t="s">
        <v>128</v>
      </c>
      <c r="Z3" s="54" t="s">
        <v>32</v>
      </c>
    </row>
    <row r="4" spans="1:27" s="14" customFormat="1" ht="12.75" customHeight="1" x14ac:dyDescent="0.25">
      <c r="A4" s="25"/>
      <c r="B4" s="56" t="s">
        <v>146</v>
      </c>
      <c r="C4" s="33">
        <v>18238</v>
      </c>
      <c r="D4" s="33">
        <v>21460</v>
      </c>
      <c r="E4" s="33">
        <v>23701</v>
      </c>
      <c r="F4" s="27">
        <v>27520</v>
      </c>
      <c r="G4" s="28">
        <v>28670</v>
      </c>
      <c r="H4" s="29">
        <v>34461</v>
      </c>
      <c r="I4" s="33">
        <v>29988</v>
      </c>
      <c r="J4" s="33">
        <v>27515</v>
      </c>
      <c r="K4" s="33">
        <v>28973.294999999998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762122</v>
      </c>
      <c r="D5" s="33">
        <v>730837</v>
      </c>
      <c r="E5" s="33">
        <v>659506</v>
      </c>
      <c r="F5" s="32">
        <v>449450</v>
      </c>
      <c r="G5" s="33">
        <v>450601</v>
      </c>
      <c r="H5" s="34">
        <v>594328</v>
      </c>
      <c r="I5" s="33">
        <v>361921</v>
      </c>
      <c r="J5" s="33">
        <v>351270</v>
      </c>
      <c r="K5" s="33">
        <v>526372.31000000006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148</v>
      </c>
      <c r="C6" s="33">
        <v>634768</v>
      </c>
      <c r="D6" s="33">
        <v>543995</v>
      </c>
      <c r="E6" s="33">
        <v>529337</v>
      </c>
      <c r="F6" s="32">
        <v>1005196</v>
      </c>
      <c r="G6" s="33">
        <v>899987</v>
      </c>
      <c r="H6" s="34">
        <v>761732</v>
      </c>
      <c r="I6" s="33">
        <v>854581</v>
      </c>
      <c r="J6" s="33">
        <v>931168</v>
      </c>
      <c r="K6" s="33">
        <v>971994.90399999998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149</v>
      </c>
      <c r="C7" s="33">
        <v>35372</v>
      </c>
      <c r="D7" s="33">
        <v>7106</v>
      </c>
      <c r="E7" s="33">
        <v>1337</v>
      </c>
      <c r="F7" s="32">
        <v>53165</v>
      </c>
      <c r="G7" s="33">
        <v>53165</v>
      </c>
      <c r="H7" s="34">
        <v>26035</v>
      </c>
      <c r="I7" s="33">
        <v>16600</v>
      </c>
      <c r="J7" s="33">
        <v>16000</v>
      </c>
      <c r="K7" s="33">
        <v>20530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150</v>
      </c>
      <c r="C8" s="33">
        <v>10374</v>
      </c>
      <c r="D8" s="33">
        <v>21663</v>
      </c>
      <c r="E8" s="33">
        <v>22999</v>
      </c>
      <c r="F8" s="32">
        <v>49574</v>
      </c>
      <c r="G8" s="33">
        <v>49574</v>
      </c>
      <c r="H8" s="34">
        <v>31097</v>
      </c>
      <c r="I8" s="33">
        <v>44964</v>
      </c>
      <c r="J8" s="33">
        <v>50509</v>
      </c>
      <c r="K8" s="33">
        <v>53185.976999999999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1460874</v>
      </c>
      <c r="D19" s="46">
        <f t="shared" ref="D19:K19" si="1">SUM(D4:D18)</f>
        <v>1325061</v>
      </c>
      <c r="E19" s="46">
        <f t="shared" si="1"/>
        <v>1236880</v>
      </c>
      <c r="F19" s="47">
        <f t="shared" si="1"/>
        <v>1584905</v>
      </c>
      <c r="G19" s="46">
        <f t="shared" si="1"/>
        <v>1481997</v>
      </c>
      <c r="H19" s="48">
        <f t="shared" si="1"/>
        <v>1447653</v>
      </c>
      <c r="I19" s="46">
        <f t="shared" si="1"/>
        <v>1308054</v>
      </c>
      <c r="J19" s="46">
        <f t="shared" si="1"/>
        <v>1376462</v>
      </c>
      <c r="K19" s="46">
        <f t="shared" si="1"/>
        <v>1601056.486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122</v>
      </c>
      <c r="D3" s="17" t="s">
        <v>124</v>
      </c>
      <c r="E3" s="17" t="s">
        <v>127</v>
      </c>
      <c r="F3" s="173" t="s">
        <v>123</v>
      </c>
      <c r="G3" s="174"/>
      <c r="H3" s="175"/>
      <c r="I3" s="17" t="s">
        <v>130</v>
      </c>
      <c r="J3" s="17" t="s">
        <v>129</v>
      </c>
      <c r="K3" s="17" t="s">
        <v>128</v>
      </c>
    </row>
    <row r="4" spans="1:27" s="23" customFormat="1" ht="12.75" customHeight="1" x14ac:dyDescent="0.25">
      <c r="A4" s="18"/>
      <c r="B4" s="19" t="s">
        <v>6</v>
      </c>
      <c r="C4" s="20">
        <f>SUM(C5:C7)</f>
        <v>1210585</v>
      </c>
      <c r="D4" s="20">
        <f t="shared" ref="D4:K4" si="0">SUM(D5:D7)</f>
        <v>1311895</v>
      </c>
      <c r="E4" s="20">
        <f t="shared" si="0"/>
        <v>1211068</v>
      </c>
      <c r="F4" s="21">
        <f t="shared" si="0"/>
        <v>1453879</v>
      </c>
      <c r="G4" s="20">
        <f t="shared" si="0"/>
        <v>1430971</v>
      </c>
      <c r="H4" s="22">
        <f t="shared" si="0"/>
        <v>1431652</v>
      </c>
      <c r="I4" s="20">
        <f t="shared" si="0"/>
        <v>1278408</v>
      </c>
      <c r="J4" s="20">
        <f t="shared" si="0"/>
        <v>1345531</v>
      </c>
      <c r="K4" s="20">
        <f t="shared" si="0"/>
        <v>1395295.1429999999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778197</v>
      </c>
      <c r="D5" s="28">
        <v>856198</v>
      </c>
      <c r="E5" s="28">
        <v>887859</v>
      </c>
      <c r="F5" s="27">
        <v>929972</v>
      </c>
      <c r="G5" s="28">
        <v>938123</v>
      </c>
      <c r="H5" s="29">
        <v>999210</v>
      </c>
      <c r="I5" s="28">
        <v>994410</v>
      </c>
      <c r="J5" s="28">
        <v>1054075</v>
      </c>
      <c r="K5" s="29">
        <v>1117319.9749999999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432096</v>
      </c>
      <c r="D6" s="33">
        <v>455325</v>
      </c>
      <c r="E6" s="33">
        <v>322953</v>
      </c>
      <c r="F6" s="32">
        <v>523907</v>
      </c>
      <c r="G6" s="33">
        <v>492848</v>
      </c>
      <c r="H6" s="34">
        <v>431593</v>
      </c>
      <c r="I6" s="33">
        <v>283998</v>
      </c>
      <c r="J6" s="33">
        <v>291456</v>
      </c>
      <c r="K6" s="34">
        <v>277975.16800000001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292</v>
      </c>
      <c r="D7" s="36">
        <v>372</v>
      </c>
      <c r="E7" s="36">
        <v>256</v>
      </c>
      <c r="F7" s="35">
        <v>0</v>
      </c>
      <c r="G7" s="36">
        <v>0</v>
      </c>
      <c r="H7" s="37">
        <v>849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9815</v>
      </c>
      <c r="D8" s="20">
        <f t="shared" ref="D8:K8" si="1">SUM(D9:D15)</f>
        <v>12272</v>
      </c>
      <c r="E8" s="20">
        <f t="shared" si="1"/>
        <v>16057</v>
      </c>
      <c r="F8" s="21">
        <f t="shared" si="1"/>
        <v>28234</v>
      </c>
      <c r="G8" s="20">
        <f t="shared" si="1"/>
        <v>28234</v>
      </c>
      <c r="H8" s="22">
        <f t="shared" si="1"/>
        <v>13948</v>
      </c>
      <c r="I8" s="20">
        <f t="shared" si="1"/>
        <v>29646</v>
      </c>
      <c r="J8" s="20">
        <f t="shared" si="1"/>
        <v>30931</v>
      </c>
      <c r="K8" s="20">
        <f t="shared" si="1"/>
        <v>32570.342999999997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1305</v>
      </c>
      <c r="D9" s="28">
        <v>1048</v>
      </c>
      <c r="E9" s="28">
        <v>1573</v>
      </c>
      <c r="F9" s="27">
        <v>1100</v>
      </c>
      <c r="G9" s="28">
        <v>1100</v>
      </c>
      <c r="H9" s="29">
        <v>1100</v>
      </c>
      <c r="I9" s="28">
        <v>1100</v>
      </c>
      <c r="J9" s="28">
        <v>1100</v>
      </c>
      <c r="K9" s="29">
        <v>1158.3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12</v>
      </c>
      <c r="D14" s="33">
        <v>12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8498</v>
      </c>
      <c r="D15" s="36">
        <v>11212</v>
      </c>
      <c r="E15" s="36">
        <v>14484</v>
      </c>
      <c r="F15" s="35">
        <v>27134</v>
      </c>
      <c r="G15" s="36">
        <v>27134</v>
      </c>
      <c r="H15" s="37">
        <v>12848</v>
      </c>
      <c r="I15" s="36">
        <v>28546</v>
      </c>
      <c r="J15" s="36">
        <v>29831</v>
      </c>
      <c r="K15" s="37">
        <v>31412.042999999998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20301</v>
      </c>
      <c r="D16" s="20">
        <f t="shared" ref="D16:K16" si="2">SUM(D17:D23)</f>
        <v>894</v>
      </c>
      <c r="E16" s="20">
        <f t="shared" si="2"/>
        <v>9755</v>
      </c>
      <c r="F16" s="21">
        <f t="shared" si="2"/>
        <v>102792</v>
      </c>
      <c r="G16" s="20">
        <f t="shared" si="2"/>
        <v>22792</v>
      </c>
      <c r="H16" s="22">
        <f t="shared" si="2"/>
        <v>2053</v>
      </c>
      <c r="I16" s="20">
        <f t="shared" si="2"/>
        <v>0</v>
      </c>
      <c r="J16" s="20">
        <f t="shared" si="2"/>
        <v>0</v>
      </c>
      <c r="K16" s="20">
        <f t="shared" si="2"/>
        <v>173191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150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20301</v>
      </c>
      <c r="D18" s="33">
        <v>882</v>
      </c>
      <c r="E18" s="33">
        <v>9617</v>
      </c>
      <c r="F18" s="32">
        <v>102792</v>
      </c>
      <c r="G18" s="33">
        <v>22792</v>
      </c>
      <c r="H18" s="34">
        <v>1903</v>
      </c>
      <c r="I18" s="33">
        <v>0</v>
      </c>
      <c r="J18" s="33">
        <v>0</v>
      </c>
      <c r="K18" s="34">
        <v>173191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12</v>
      </c>
      <c r="E23" s="36">
        <v>138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220173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1460874</v>
      </c>
      <c r="D26" s="46">
        <f t="shared" ref="D26:K26" si="3">+D4+D8+D16+D24</f>
        <v>1325061</v>
      </c>
      <c r="E26" s="46">
        <f t="shared" si="3"/>
        <v>1236880</v>
      </c>
      <c r="F26" s="47">
        <f t="shared" si="3"/>
        <v>1584905</v>
      </c>
      <c r="G26" s="46">
        <f t="shared" si="3"/>
        <v>1481997</v>
      </c>
      <c r="H26" s="48">
        <f t="shared" si="3"/>
        <v>1447653</v>
      </c>
      <c r="I26" s="46">
        <f t="shared" si="3"/>
        <v>1308054</v>
      </c>
      <c r="J26" s="46">
        <f t="shared" si="3"/>
        <v>1376462</v>
      </c>
      <c r="K26" s="46">
        <f t="shared" si="3"/>
        <v>1601056.486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122</v>
      </c>
      <c r="D3" s="17" t="s">
        <v>124</v>
      </c>
      <c r="E3" s="17" t="s">
        <v>127</v>
      </c>
      <c r="F3" s="173" t="s">
        <v>123</v>
      </c>
      <c r="G3" s="174"/>
      <c r="H3" s="175"/>
      <c r="I3" s="17" t="s">
        <v>130</v>
      </c>
      <c r="J3" s="17" t="s">
        <v>129</v>
      </c>
      <c r="K3" s="17" t="s">
        <v>128</v>
      </c>
      <c r="Z3" s="54" t="s">
        <v>32</v>
      </c>
    </row>
    <row r="4" spans="1:27" s="14" customFormat="1" ht="12.75" customHeight="1" x14ac:dyDescent="0.25">
      <c r="A4" s="25"/>
      <c r="B4" s="56" t="s">
        <v>151</v>
      </c>
      <c r="C4" s="33">
        <v>12949323</v>
      </c>
      <c r="D4" s="33">
        <v>15440196</v>
      </c>
      <c r="E4" s="33">
        <v>15751278</v>
      </c>
      <c r="F4" s="27">
        <v>16239289</v>
      </c>
      <c r="G4" s="28">
        <v>16746005</v>
      </c>
      <c r="H4" s="29">
        <v>16917777</v>
      </c>
      <c r="I4" s="33">
        <v>18173826</v>
      </c>
      <c r="J4" s="33">
        <v>19172224</v>
      </c>
      <c r="K4" s="33">
        <v>20005361.871999998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152</v>
      </c>
      <c r="C5" s="33">
        <v>8920394</v>
      </c>
      <c r="D5" s="33">
        <v>10275287</v>
      </c>
      <c r="E5" s="33">
        <v>11306413</v>
      </c>
      <c r="F5" s="32">
        <v>12030796</v>
      </c>
      <c r="G5" s="33">
        <v>12130503</v>
      </c>
      <c r="H5" s="34">
        <v>12205817</v>
      </c>
      <c r="I5" s="33">
        <v>12554718</v>
      </c>
      <c r="J5" s="33">
        <v>13142972</v>
      </c>
      <c r="K5" s="33">
        <v>13819801.015999999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153</v>
      </c>
      <c r="C6" s="33">
        <v>440960</v>
      </c>
      <c r="D6" s="33">
        <v>539932</v>
      </c>
      <c r="E6" s="33">
        <v>527361</v>
      </c>
      <c r="F6" s="32">
        <v>454635</v>
      </c>
      <c r="G6" s="33">
        <v>454635</v>
      </c>
      <c r="H6" s="34">
        <v>520481</v>
      </c>
      <c r="I6" s="33">
        <v>366612</v>
      </c>
      <c r="J6" s="33">
        <v>538286</v>
      </c>
      <c r="K6" s="33">
        <v>556730.15799999994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149</v>
      </c>
      <c r="C7" s="33">
        <v>1867</v>
      </c>
      <c r="D7" s="33">
        <v>41596</v>
      </c>
      <c r="E7" s="33">
        <v>63904</v>
      </c>
      <c r="F7" s="32">
        <v>197689</v>
      </c>
      <c r="G7" s="33">
        <v>137689</v>
      </c>
      <c r="H7" s="34">
        <v>46272</v>
      </c>
      <c r="I7" s="33">
        <v>136652</v>
      </c>
      <c r="J7" s="33">
        <v>181307</v>
      </c>
      <c r="K7" s="33">
        <v>201001.27099999998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154</v>
      </c>
      <c r="C8" s="33">
        <v>22783</v>
      </c>
      <c r="D8" s="33">
        <v>39278</v>
      </c>
      <c r="E8" s="33">
        <v>38194</v>
      </c>
      <c r="F8" s="32">
        <v>45180</v>
      </c>
      <c r="G8" s="33">
        <v>45180</v>
      </c>
      <c r="H8" s="34">
        <v>35731</v>
      </c>
      <c r="I8" s="33">
        <v>47439</v>
      </c>
      <c r="J8" s="33">
        <v>49574</v>
      </c>
      <c r="K8" s="33">
        <v>52201.421999999999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155</v>
      </c>
      <c r="C9" s="33">
        <v>753216</v>
      </c>
      <c r="D9" s="33">
        <v>1144368</v>
      </c>
      <c r="E9" s="33">
        <v>1085489</v>
      </c>
      <c r="F9" s="32">
        <v>1206190</v>
      </c>
      <c r="G9" s="33">
        <v>1299705</v>
      </c>
      <c r="H9" s="34">
        <v>1353503</v>
      </c>
      <c r="I9" s="33">
        <v>1237534</v>
      </c>
      <c r="J9" s="33">
        <v>1287034</v>
      </c>
      <c r="K9" s="33">
        <v>1355247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156</v>
      </c>
      <c r="C10" s="33">
        <v>39998</v>
      </c>
      <c r="D10" s="33">
        <v>45114</v>
      </c>
      <c r="E10" s="33">
        <v>49954</v>
      </c>
      <c r="F10" s="32">
        <v>48634</v>
      </c>
      <c r="G10" s="33">
        <v>48634</v>
      </c>
      <c r="H10" s="34">
        <v>48634</v>
      </c>
      <c r="I10" s="33">
        <v>52261</v>
      </c>
      <c r="J10" s="33">
        <v>51255</v>
      </c>
      <c r="K10" s="33">
        <v>54035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157</v>
      </c>
      <c r="C11" s="33">
        <v>15039</v>
      </c>
      <c r="D11" s="33">
        <v>36762</v>
      </c>
      <c r="E11" s="33">
        <v>32976</v>
      </c>
      <c r="F11" s="32">
        <v>42717</v>
      </c>
      <c r="G11" s="33">
        <v>46583</v>
      </c>
      <c r="H11" s="34">
        <v>46583</v>
      </c>
      <c r="I11" s="33">
        <v>45280</v>
      </c>
      <c r="J11" s="33">
        <v>47499</v>
      </c>
      <c r="K11" s="33">
        <v>50017</v>
      </c>
      <c r="Z11" s="53">
        <f t="shared" si="0"/>
        <v>1</v>
      </c>
    </row>
    <row r="12" spans="1:27" s="14" customFormat="1" ht="12.75" customHeight="1" x14ac:dyDescent="0.25">
      <c r="A12" s="25"/>
      <c r="B12" s="56" t="s">
        <v>158</v>
      </c>
      <c r="C12" s="33">
        <v>500</v>
      </c>
      <c r="D12" s="33">
        <v>0</v>
      </c>
      <c r="E12" s="33">
        <v>895</v>
      </c>
      <c r="F12" s="32">
        <v>3000</v>
      </c>
      <c r="G12" s="33">
        <v>3000</v>
      </c>
      <c r="H12" s="34">
        <v>3000</v>
      </c>
      <c r="I12" s="33">
        <v>2070</v>
      </c>
      <c r="J12" s="33">
        <v>0</v>
      </c>
      <c r="K12" s="33">
        <v>0</v>
      </c>
      <c r="Z12" s="53">
        <f t="shared" si="0"/>
        <v>1</v>
      </c>
    </row>
    <row r="13" spans="1:27" s="14" customFormat="1" ht="12.75" customHeight="1" x14ac:dyDescent="0.25">
      <c r="A13" s="25"/>
      <c r="B13" s="56" t="s">
        <v>159</v>
      </c>
      <c r="C13" s="33">
        <v>0</v>
      </c>
      <c r="D13" s="33">
        <v>12320</v>
      </c>
      <c r="E13" s="33">
        <v>17079</v>
      </c>
      <c r="F13" s="32">
        <v>18509</v>
      </c>
      <c r="G13" s="33">
        <v>18509</v>
      </c>
      <c r="H13" s="34">
        <v>18509</v>
      </c>
      <c r="I13" s="33">
        <v>19568</v>
      </c>
      <c r="J13" s="33">
        <v>20468</v>
      </c>
      <c r="K13" s="33">
        <v>21553</v>
      </c>
      <c r="Z13" s="53">
        <f t="shared" si="0"/>
        <v>1</v>
      </c>
    </row>
    <row r="14" spans="1:27" s="14" customFormat="1" ht="12.75" customHeight="1" x14ac:dyDescent="0.25">
      <c r="A14" s="25"/>
      <c r="B14" s="56" t="s">
        <v>160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2580</v>
      </c>
      <c r="J14" s="33">
        <v>0</v>
      </c>
      <c r="K14" s="33">
        <v>0</v>
      </c>
      <c r="Z14" s="53">
        <f t="shared" si="0"/>
        <v>1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23144080</v>
      </c>
      <c r="D19" s="46">
        <f t="shared" ref="D19:K19" si="1">SUM(D4:D18)</f>
        <v>27574853</v>
      </c>
      <c r="E19" s="46">
        <f t="shared" si="1"/>
        <v>28873543</v>
      </c>
      <c r="F19" s="47">
        <f t="shared" si="1"/>
        <v>30286639</v>
      </c>
      <c r="G19" s="46">
        <f t="shared" si="1"/>
        <v>30930443</v>
      </c>
      <c r="H19" s="48">
        <f t="shared" si="1"/>
        <v>31196307</v>
      </c>
      <c r="I19" s="46">
        <f t="shared" si="1"/>
        <v>32638540</v>
      </c>
      <c r="J19" s="46">
        <f t="shared" si="1"/>
        <v>34490619</v>
      </c>
      <c r="K19" s="46">
        <f t="shared" si="1"/>
        <v>36115947.738999993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122</v>
      </c>
      <c r="D3" s="17" t="s">
        <v>124</v>
      </c>
      <c r="E3" s="17" t="s">
        <v>127</v>
      </c>
      <c r="F3" s="173" t="s">
        <v>123</v>
      </c>
      <c r="G3" s="174"/>
      <c r="H3" s="175"/>
      <c r="I3" s="17" t="s">
        <v>130</v>
      </c>
      <c r="J3" s="17" t="s">
        <v>129</v>
      </c>
      <c r="K3" s="17" t="s">
        <v>128</v>
      </c>
    </row>
    <row r="4" spans="1:27" s="23" customFormat="1" ht="12.75" customHeight="1" x14ac:dyDescent="0.25">
      <c r="A4" s="18"/>
      <c r="B4" s="19" t="s">
        <v>6</v>
      </c>
      <c r="C4" s="20">
        <f>SUM(C5:C7)</f>
        <v>22033695</v>
      </c>
      <c r="D4" s="20">
        <f t="shared" ref="D4:K4" si="0">SUM(D5:D7)</f>
        <v>26419641</v>
      </c>
      <c r="E4" s="20">
        <f t="shared" si="0"/>
        <v>27393255</v>
      </c>
      <c r="F4" s="21">
        <f t="shared" si="0"/>
        <v>28673622.932</v>
      </c>
      <c r="G4" s="20">
        <f t="shared" si="0"/>
        <v>29413926.932</v>
      </c>
      <c r="H4" s="22">
        <f t="shared" si="0"/>
        <v>29755081</v>
      </c>
      <c r="I4" s="20">
        <f t="shared" si="0"/>
        <v>31076207</v>
      </c>
      <c r="J4" s="20">
        <f t="shared" si="0"/>
        <v>32959716</v>
      </c>
      <c r="K4" s="20">
        <f t="shared" si="0"/>
        <v>34672038.629999995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20590918</v>
      </c>
      <c r="D5" s="28">
        <v>24142017</v>
      </c>
      <c r="E5" s="28">
        <v>25382093</v>
      </c>
      <c r="F5" s="27">
        <v>26221276.202399999</v>
      </c>
      <c r="G5" s="28">
        <v>27079499.202399999</v>
      </c>
      <c r="H5" s="29">
        <v>27423240</v>
      </c>
      <c r="I5" s="28">
        <v>28799904</v>
      </c>
      <c r="J5" s="28">
        <v>30417943</v>
      </c>
      <c r="K5" s="29">
        <v>32084451.299999997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1442722</v>
      </c>
      <c r="D6" s="33">
        <v>2277526</v>
      </c>
      <c r="E6" s="33">
        <v>2011158</v>
      </c>
      <c r="F6" s="32">
        <v>2452346.7296000002</v>
      </c>
      <c r="G6" s="33">
        <v>2334427.7296000002</v>
      </c>
      <c r="H6" s="34">
        <v>2331824</v>
      </c>
      <c r="I6" s="33">
        <v>2276303</v>
      </c>
      <c r="J6" s="33">
        <v>2541773</v>
      </c>
      <c r="K6" s="34">
        <v>2587587.330000001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55</v>
      </c>
      <c r="D7" s="36">
        <v>98</v>
      </c>
      <c r="E7" s="36">
        <v>4</v>
      </c>
      <c r="F7" s="35">
        <v>0</v>
      </c>
      <c r="G7" s="36">
        <v>0</v>
      </c>
      <c r="H7" s="37">
        <v>17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1090044</v>
      </c>
      <c r="D8" s="20">
        <f t="shared" ref="D8:K8" si="1">SUM(D9:D15)</f>
        <v>1135730</v>
      </c>
      <c r="E8" s="20">
        <f t="shared" si="1"/>
        <v>1358698</v>
      </c>
      <c r="F8" s="21">
        <f t="shared" si="1"/>
        <v>1484585.0680000011</v>
      </c>
      <c r="G8" s="20">
        <f t="shared" si="1"/>
        <v>1478085.0680000011</v>
      </c>
      <c r="H8" s="22">
        <f t="shared" si="1"/>
        <v>1413184</v>
      </c>
      <c r="I8" s="20">
        <f t="shared" si="1"/>
        <v>1529383</v>
      </c>
      <c r="J8" s="20">
        <f t="shared" si="1"/>
        <v>1497953</v>
      </c>
      <c r="K8" s="20">
        <f t="shared" si="1"/>
        <v>1411065.1089999997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1027543</v>
      </c>
      <c r="D14" s="33">
        <v>1022769</v>
      </c>
      <c r="E14" s="33">
        <v>1282053</v>
      </c>
      <c r="F14" s="32">
        <v>1455355.0680000011</v>
      </c>
      <c r="G14" s="33">
        <v>1448855.0680000011</v>
      </c>
      <c r="H14" s="34">
        <v>1345794</v>
      </c>
      <c r="I14" s="33">
        <v>1498691</v>
      </c>
      <c r="J14" s="33">
        <v>1454275</v>
      </c>
      <c r="K14" s="34">
        <v>1365072.1749999998</v>
      </c>
    </row>
    <row r="15" spans="1:27" s="14" customFormat="1" ht="12.75" customHeight="1" x14ac:dyDescent="0.25">
      <c r="A15" s="25"/>
      <c r="B15" s="26" t="s">
        <v>20</v>
      </c>
      <c r="C15" s="35">
        <v>62501</v>
      </c>
      <c r="D15" s="36">
        <v>112961</v>
      </c>
      <c r="E15" s="36">
        <v>76645</v>
      </c>
      <c r="F15" s="35">
        <v>29230</v>
      </c>
      <c r="G15" s="36">
        <v>29230</v>
      </c>
      <c r="H15" s="37">
        <v>67390</v>
      </c>
      <c r="I15" s="36">
        <v>30692</v>
      </c>
      <c r="J15" s="36">
        <v>43678</v>
      </c>
      <c r="K15" s="37">
        <v>45992.933999999994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20341</v>
      </c>
      <c r="D16" s="20">
        <f t="shared" ref="D16:K16" si="2">SUM(D17:D23)</f>
        <v>19482</v>
      </c>
      <c r="E16" s="20">
        <f t="shared" si="2"/>
        <v>121590</v>
      </c>
      <c r="F16" s="21">
        <f t="shared" si="2"/>
        <v>128431</v>
      </c>
      <c r="G16" s="20">
        <f t="shared" si="2"/>
        <v>38431</v>
      </c>
      <c r="H16" s="22">
        <f t="shared" si="2"/>
        <v>28042</v>
      </c>
      <c r="I16" s="20">
        <f t="shared" si="2"/>
        <v>32950</v>
      </c>
      <c r="J16" s="20">
        <f t="shared" si="2"/>
        <v>32950</v>
      </c>
      <c r="K16" s="20">
        <f t="shared" si="2"/>
        <v>32844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21201</v>
      </c>
      <c r="F17" s="27">
        <v>0</v>
      </c>
      <c r="G17" s="28">
        <v>0</v>
      </c>
      <c r="H17" s="29">
        <v>21428</v>
      </c>
      <c r="I17" s="28">
        <v>0</v>
      </c>
      <c r="J17" s="28">
        <v>0</v>
      </c>
      <c r="K17" s="29">
        <v>-106</v>
      </c>
    </row>
    <row r="18" spans="1:11" s="14" customFormat="1" ht="12.75" customHeight="1" x14ac:dyDescent="0.25">
      <c r="A18" s="25"/>
      <c r="B18" s="26" t="s">
        <v>23</v>
      </c>
      <c r="C18" s="32">
        <v>20341</v>
      </c>
      <c r="D18" s="33">
        <v>19482</v>
      </c>
      <c r="E18" s="33">
        <v>100389</v>
      </c>
      <c r="F18" s="32">
        <v>128431</v>
      </c>
      <c r="G18" s="33">
        <v>38431</v>
      </c>
      <c r="H18" s="34">
        <v>6614</v>
      </c>
      <c r="I18" s="33">
        <v>32950</v>
      </c>
      <c r="J18" s="33">
        <v>32950</v>
      </c>
      <c r="K18" s="34">
        <v>32950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23144080</v>
      </c>
      <c r="D26" s="46">
        <f t="shared" ref="D26:K26" si="3">+D4+D8+D16+D24</f>
        <v>27574853</v>
      </c>
      <c r="E26" s="46">
        <f t="shared" si="3"/>
        <v>28873543</v>
      </c>
      <c r="F26" s="47">
        <f t="shared" si="3"/>
        <v>30286639</v>
      </c>
      <c r="G26" s="46">
        <f t="shared" si="3"/>
        <v>30930443</v>
      </c>
      <c r="H26" s="48">
        <f t="shared" si="3"/>
        <v>31196307</v>
      </c>
      <c r="I26" s="46">
        <f t="shared" si="3"/>
        <v>32638540</v>
      </c>
      <c r="J26" s="46">
        <f t="shared" si="3"/>
        <v>34490619</v>
      </c>
      <c r="K26" s="46">
        <f t="shared" si="3"/>
        <v>36115947.738999993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122</v>
      </c>
      <c r="D3" s="17" t="s">
        <v>124</v>
      </c>
      <c r="E3" s="17" t="s">
        <v>127</v>
      </c>
      <c r="F3" s="173" t="s">
        <v>123</v>
      </c>
      <c r="G3" s="174"/>
      <c r="H3" s="175"/>
      <c r="I3" s="17" t="s">
        <v>130</v>
      </c>
      <c r="J3" s="17" t="s">
        <v>129</v>
      </c>
      <c r="K3" s="17" t="s">
        <v>128</v>
      </c>
      <c r="Z3" s="54" t="s">
        <v>32</v>
      </c>
    </row>
    <row r="4" spans="1:27" s="14" customFormat="1" ht="12.75" customHeight="1" x14ac:dyDescent="0.25">
      <c r="A4" s="25"/>
      <c r="B4" s="56" t="s">
        <v>161</v>
      </c>
      <c r="C4" s="33">
        <v>36088</v>
      </c>
      <c r="D4" s="33">
        <v>39647</v>
      </c>
      <c r="E4" s="33">
        <v>42605</v>
      </c>
      <c r="F4" s="27">
        <v>42812</v>
      </c>
      <c r="G4" s="28">
        <v>49312</v>
      </c>
      <c r="H4" s="29">
        <v>43600</v>
      </c>
      <c r="I4" s="33">
        <v>45654</v>
      </c>
      <c r="J4" s="33">
        <v>47754</v>
      </c>
      <c r="K4" s="33">
        <v>50284.962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162</v>
      </c>
      <c r="C5" s="33">
        <v>22436</v>
      </c>
      <c r="D5" s="33">
        <v>23467</v>
      </c>
      <c r="E5" s="33">
        <v>22968</v>
      </c>
      <c r="F5" s="32">
        <v>27372</v>
      </c>
      <c r="G5" s="33">
        <v>32672</v>
      </c>
      <c r="H5" s="34">
        <v>26584</v>
      </c>
      <c r="I5" s="33">
        <v>28741</v>
      </c>
      <c r="J5" s="33">
        <v>30063</v>
      </c>
      <c r="K5" s="33">
        <v>31656.338999999996</v>
      </c>
      <c r="Z5" s="53">
        <f t="shared" si="0"/>
        <v>1</v>
      </c>
      <c r="AA5" s="30">
        <v>5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58524</v>
      </c>
      <c r="D19" s="46">
        <f t="shared" ref="D19:K19" si="1">SUM(D4:D18)</f>
        <v>63114</v>
      </c>
      <c r="E19" s="46">
        <f t="shared" si="1"/>
        <v>65573</v>
      </c>
      <c r="F19" s="47">
        <f t="shared" si="1"/>
        <v>70184</v>
      </c>
      <c r="G19" s="46">
        <f t="shared" si="1"/>
        <v>81984</v>
      </c>
      <c r="H19" s="48">
        <f t="shared" si="1"/>
        <v>70184</v>
      </c>
      <c r="I19" s="46">
        <f t="shared" si="1"/>
        <v>74395</v>
      </c>
      <c r="J19" s="46">
        <f t="shared" si="1"/>
        <v>77817</v>
      </c>
      <c r="K19" s="46">
        <f t="shared" si="1"/>
        <v>81941.300999999992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122</v>
      </c>
      <c r="D3" s="17" t="s">
        <v>124</v>
      </c>
      <c r="E3" s="17" t="s">
        <v>127</v>
      </c>
      <c r="F3" s="173" t="s">
        <v>123</v>
      </c>
      <c r="G3" s="174"/>
      <c r="H3" s="175"/>
      <c r="I3" s="17" t="s">
        <v>130</v>
      </c>
      <c r="J3" s="17" t="s">
        <v>129</v>
      </c>
      <c r="K3" s="17" t="s">
        <v>128</v>
      </c>
    </row>
    <row r="4" spans="1:27" s="23" customFormat="1" ht="12.75" customHeight="1" x14ac:dyDescent="0.25">
      <c r="A4" s="18"/>
      <c r="B4" s="19" t="s">
        <v>6</v>
      </c>
      <c r="C4" s="20">
        <f>SUM(C5:C7)</f>
        <v>0</v>
      </c>
      <c r="D4" s="20">
        <f t="shared" ref="D4:K4" si="0">SUM(D5:D7)</f>
        <v>0</v>
      </c>
      <c r="E4" s="20">
        <f t="shared" si="0"/>
        <v>0</v>
      </c>
      <c r="F4" s="21">
        <f t="shared" si="0"/>
        <v>0</v>
      </c>
      <c r="G4" s="20">
        <f t="shared" si="0"/>
        <v>5300</v>
      </c>
      <c r="H4" s="22">
        <f t="shared" si="0"/>
        <v>5300</v>
      </c>
      <c r="I4" s="20">
        <f t="shared" si="0"/>
        <v>0</v>
      </c>
      <c r="J4" s="20">
        <f t="shared" si="0"/>
        <v>0</v>
      </c>
      <c r="K4" s="20">
        <f t="shared" si="0"/>
        <v>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0</v>
      </c>
      <c r="D6" s="33">
        <v>0</v>
      </c>
      <c r="E6" s="33">
        <v>0</v>
      </c>
      <c r="F6" s="32">
        <v>0</v>
      </c>
      <c r="G6" s="33">
        <v>5300</v>
      </c>
      <c r="H6" s="34">
        <v>5300</v>
      </c>
      <c r="I6" s="33">
        <v>0</v>
      </c>
      <c r="J6" s="33">
        <v>0</v>
      </c>
      <c r="K6" s="34">
        <v>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58524</v>
      </c>
      <c r="D8" s="20">
        <f t="shared" ref="D8:K8" si="1">SUM(D9:D15)</f>
        <v>63114</v>
      </c>
      <c r="E8" s="20">
        <f t="shared" si="1"/>
        <v>65573</v>
      </c>
      <c r="F8" s="21">
        <f t="shared" si="1"/>
        <v>70184</v>
      </c>
      <c r="G8" s="20">
        <f t="shared" si="1"/>
        <v>76684</v>
      </c>
      <c r="H8" s="22">
        <f t="shared" si="1"/>
        <v>64884</v>
      </c>
      <c r="I8" s="20">
        <f t="shared" si="1"/>
        <v>74395</v>
      </c>
      <c r="J8" s="20">
        <f t="shared" si="1"/>
        <v>77817</v>
      </c>
      <c r="K8" s="20">
        <f t="shared" si="1"/>
        <v>81941.300999999992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58524</v>
      </c>
      <c r="D14" s="33">
        <v>63114</v>
      </c>
      <c r="E14" s="33">
        <v>65573</v>
      </c>
      <c r="F14" s="32">
        <v>70184</v>
      </c>
      <c r="G14" s="33">
        <v>76684</v>
      </c>
      <c r="H14" s="34">
        <v>64884</v>
      </c>
      <c r="I14" s="33">
        <v>74395</v>
      </c>
      <c r="J14" s="33">
        <v>77817</v>
      </c>
      <c r="K14" s="34">
        <v>81941.300999999992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58524</v>
      </c>
      <c r="D26" s="46">
        <f t="shared" ref="D26:K26" si="3">+D4+D8+D16+D24</f>
        <v>63114</v>
      </c>
      <c r="E26" s="46">
        <f t="shared" si="3"/>
        <v>65573</v>
      </c>
      <c r="F26" s="47">
        <f t="shared" si="3"/>
        <v>70184</v>
      </c>
      <c r="G26" s="46">
        <f t="shared" si="3"/>
        <v>81984</v>
      </c>
      <c r="H26" s="48">
        <f t="shared" si="3"/>
        <v>70184</v>
      </c>
      <c r="I26" s="46">
        <f t="shared" si="3"/>
        <v>74395</v>
      </c>
      <c r="J26" s="46">
        <f t="shared" si="3"/>
        <v>77817</v>
      </c>
      <c r="K26" s="46">
        <f t="shared" si="3"/>
        <v>81941.300999999992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C.3.7</vt:lpstr>
      <vt:lpstr>C.4.7</vt:lpstr>
      <vt:lpstr>C.3.8</vt:lpstr>
      <vt:lpstr>C.4.8</vt:lpstr>
      <vt:lpstr>C.3.9</vt:lpstr>
      <vt:lpstr>C.4.9</vt:lpstr>
      <vt:lpstr>B.1</vt:lpstr>
      <vt:lpstr>B.2</vt:lpstr>
      <vt:lpstr>B.2.1</vt:lpstr>
      <vt:lpstr>B.2.2</vt:lpstr>
      <vt:lpstr>B.2.3</vt:lpstr>
      <vt:lpstr>B.2.4</vt:lpstr>
      <vt:lpstr>B.2.5</vt:lpstr>
      <vt:lpstr>B.2.6</vt:lpstr>
      <vt:lpstr>B.2.7</vt:lpstr>
      <vt:lpstr>B.2.8</vt:lpstr>
      <vt:lpstr>B.2.9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2014-05-29T13:10:55Z</dcterms:created>
  <dcterms:modified xsi:type="dcterms:W3CDTF">2014-05-30T09:25:21Z</dcterms:modified>
</cp:coreProperties>
</file>